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3355" windowHeight="10215" activeTab="0"/>
  </bookViews>
  <sheets>
    <sheet name="2012년 수지총괄표" sheetId="1" r:id="rId1"/>
    <sheet name="2012년 수입별지출내역서" sheetId="2" r:id="rId2"/>
    <sheet name="2012년 예산집행내역서" sheetId="3" r:id="rId3"/>
  </sheets>
  <definedNames/>
  <calcPr fullCalcOnLoad="1"/>
</workbook>
</file>

<file path=xl/sharedStrings.xml><?xml version="1.0" encoding="utf-8"?>
<sst xmlns="http://schemas.openxmlformats.org/spreadsheetml/2006/main" count="990" uniqueCount="626">
  <si>
    <t>2012년 수지 총괄표</t>
  </si>
  <si>
    <t>제4기 2012년 12월 현재</t>
  </si>
  <si>
    <t>한국콘텐츠진흥원</t>
  </si>
  <si>
    <t>(단위 : 원)</t>
  </si>
  <si>
    <t>수   입</t>
  </si>
  <si>
    <t>지   출</t>
  </si>
  <si>
    <t>내   역</t>
  </si>
  <si>
    <t>금   액</t>
  </si>
  <si>
    <t>1. 국고보조금</t>
  </si>
  <si>
    <t>1. 사업비 집행</t>
  </si>
  <si>
    <t xml:space="preserve"> 가. 전년도 이월금</t>
  </si>
  <si>
    <t xml:space="preserve"> 가. 국고보조금</t>
  </si>
  <si>
    <t xml:space="preserve"> 나. 당해년도 보조금</t>
  </si>
  <si>
    <t xml:space="preserve"> 나. 국고반납 수입</t>
  </si>
  <si>
    <t xml:space="preserve"> 다. 기타재원</t>
  </si>
  <si>
    <t>3. 국고반납 수입</t>
  </si>
  <si>
    <t xml:space="preserve"> 라. 자부담</t>
  </si>
  <si>
    <t>4. 기타재원 수입</t>
  </si>
  <si>
    <t>2. 경상비 집행</t>
  </si>
  <si>
    <t xml:space="preserve"> 가. 국고</t>
  </si>
  <si>
    <t xml:space="preserve"> 나. 자부담</t>
  </si>
  <si>
    <t>5. 자부담 수입</t>
  </si>
  <si>
    <t>3. 반납액(반납예정액 포함)</t>
  </si>
  <si>
    <t xml:space="preserve"> 나. 당해년도 수입</t>
  </si>
  <si>
    <t>4. 차기 이월금</t>
  </si>
  <si>
    <t xml:space="preserve"> 나. 기타재원</t>
  </si>
  <si>
    <t xml:space="preserve"> 다. 자부담</t>
  </si>
  <si>
    <t>합   계</t>
  </si>
  <si>
    <t>2012년 수입별 지출내역서</t>
  </si>
  <si>
    <t>제 4기 2012년 12월 현재</t>
  </si>
  <si>
    <t>한국콘텐츠진흥원</t>
  </si>
  <si>
    <t>(단위 : 원)</t>
  </si>
  <si>
    <t>수  입</t>
  </si>
  <si>
    <t>지  출</t>
  </si>
  <si>
    <t>내  역</t>
  </si>
  <si>
    <t>금  액</t>
  </si>
  <si>
    <t>Ⅰ. 국고</t>
  </si>
  <si>
    <t>Ⅰ. 국고 사용내역</t>
  </si>
  <si>
    <t xml:space="preserve">  1. 전년도 국고 이월금</t>
  </si>
  <si>
    <t xml:space="preserve">   가. 2011년 이월금</t>
  </si>
  <si>
    <t xml:space="preserve">   가. 2011년 사업비</t>
  </si>
  <si>
    <t xml:space="preserve">     1) 집행액</t>
  </si>
  <si>
    <t xml:space="preserve">  2. 당해년도 국고 교부금</t>
  </si>
  <si>
    <t xml:space="preserve">     2) 반납액</t>
  </si>
  <si>
    <t xml:space="preserve">   가. 사업비 교부금</t>
  </si>
  <si>
    <t xml:space="preserve">        o 기 반납액</t>
  </si>
  <si>
    <r>
      <t xml:space="preserve">   나. 경상비 교부금</t>
    </r>
    <r>
      <rPr>
        <b/>
        <vertAlign val="superscript"/>
        <sz val="12"/>
        <color indexed="8"/>
        <rFont val="맑은 고딕"/>
        <family val="3"/>
      </rPr>
      <t>주1)</t>
    </r>
  </si>
  <si>
    <t xml:space="preserve">        o 반납 예정액</t>
  </si>
  <si>
    <t xml:space="preserve"> 2. 당해년도 국고 교부금</t>
  </si>
  <si>
    <t xml:space="preserve">   가. 사업비</t>
  </si>
  <si>
    <t xml:space="preserve">     2) 이월액</t>
  </si>
  <si>
    <t xml:space="preserve">     3) 반납액</t>
  </si>
  <si>
    <t xml:space="preserve">   나. 경상비</t>
  </si>
  <si>
    <t xml:space="preserve">        o 인건비</t>
  </si>
  <si>
    <t xml:space="preserve">        o 경상운영비</t>
  </si>
  <si>
    <t xml:space="preserve">     2) 반납액(반납예정액)</t>
  </si>
  <si>
    <t>Ⅱ. 국고반납 수입</t>
  </si>
  <si>
    <t>Ⅱ. 국고반납 수입 사용내역</t>
  </si>
  <si>
    <t xml:space="preserve">  1. 지원금 관련 수입</t>
  </si>
  <si>
    <t xml:space="preserve">  1. 사업비 집행액</t>
  </si>
  <si>
    <t xml:space="preserve">   가. 지원금 회수액</t>
  </si>
  <si>
    <t xml:space="preserve">   가. 기술료 사후관리사업 집행액</t>
  </si>
  <si>
    <t xml:space="preserve">   나. 기술료</t>
  </si>
  <si>
    <t xml:space="preserve">   다. 지원금(기술료포함) 이자</t>
  </si>
  <si>
    <t xml:space="preserve">  2. 반납액</t>
  </si>
  <si>
    <t xml:space="preserve">   가. 반납액 예정액(예수금계정 포함)</t>
  </si>
  <si>
    <t xml:space="preserve">  2. 이자수입</t>
  </si>
  <si>
    <t xml:space="preserve">   가. 국고이자수입</t>
  </si>
  <si>
    <t>Ⅲ. 기타 수입</t>
  </si>
  <si>
    <t>Ⅲ. 기타 수입 사용내역</t>
  </si>
  <si>
    <t xml:space="preserve">  1. 이월액</t>
  </si>
  <si>
    <r>
      <t xml:space="preserve">   가. 경품용상품권수수료(이자 포함)</t>
    </r>
    <r>
      <rPr>
        <b/>
        <vertAlign val="superscript"/>
        <sz val="12"/>
        <rFont val="맑은 고딕"/>
        <family val="3"/>
      </rPr>
      <t>주2)</t>
    </r>
  </si>
  <si>
    <t xml:space="preserve">   가. 경품용상품권수수료</t>
  </si>
  <si>
    <t xml:space="preserve">   나. 방송진흥기금(이자포함)</t>
  </si>
  <si>
    <t xml:space="preserve">   나. 지원금 등</t>
  </si>
  <si>
    <t xml:space="preserve">   다. 지원금 등(이자포함)</t>
  </si>
  <si>
    <t xml:space="preserve">   다. 사업수입</t>
  </si>
  <si>
    <r>
      <t xml:space="preserve">   라. 사업수입(이자포함)</t>
    </r>
    <r>
      <rPr>
        <b/>
        <vertAlign val="superscript"/>
        <sz val="12"/>
        <rFont val="맑은 고딕"/>
        <family val="3"/>
      </rPr>
      <t>주3)</t>
    </r>
  </si>
  <si>
    <t xml:space="preserve">   라. 방송진흥기금 융자</t>
  </si>
  <si>
    <t xml:space="preserve">   마. 연구수탁수입(이자포함)</t>
  </si>
  <si>
    <t xml:space="preserve">   마. 연구 등 수탁수입</t>
  </si>
  <si>
    <t xml:space="preserve">   바. 기타수입(이자포함)</t>
  </si>
  <si>
    <t xml:space="preserve">   바. 이자(방송진흥기금 관련)</t>
  </si>
  <si>
    <t xml:space="preserve">  2. 당해년도 수입</t>
  </si>
  <si>
    <t xml:space="preserve">   가. 지원금 등</t>
  </si>
  <si>
    <t xml:space="preserve">   가. 지원금 등(이자 포함)</t>
  </si>
  <si>
    <t xml:space="preserve">   나. 지원금 반환금</t>
  </si>
  <si>
    <t xml:space="preserve">   나. 사업수입(이자 포함)</t>
  </si>
  <si>
    <t xml:space="preserve">   라. 방송진흥기금</t>
  </si>
  <si>
    <t xml:space="preserve"> 3. 이월액</t>
  </si>
  <si>
    <t xml:space="preserve">   마. 경품용상품권관련수입</t>
  </si>
  <si>
    <t xml:space="preserve">   가. 경품용상품권수수료(이자 포함)</t>
  </si>
  <si>
    <t xml:space="preserve">   바. 연구 등 수탁수입</t>
  </si>
  <si>
    <t xml:space="preserve">   나. 방송진흥기금(이자 포함)</t>
  </si>
  <si>
    <t xml:space="preserve">   사. 기타수입</t>
  </si>
  <si>
    <t xml:space="preserve">   다. 지원금 등(이자 포함)</t>
  </si>
  <si>
    <t xml:space="preserve">   아. 기타재원 이자수입</t>
  </si>
  <si>
    <t xml:space="preserve">   라. 사업수입</t>
  </si>
  <si>
    <t xml:space="preserve">   마. 연구 등 수탁수입(이자 포함)</t>
  </si>
  <si>
    <t xml:space="preserve">   바. 기타수입(이자 포함)</t>
  </si>
  <si>
    <t>Ⅳ. 자부담 수입</t>
  </si>
  <si>
    <t>Ⅳ. 자부담 수입 사용내역</t>
  </si>
  <si>
    <t xml:space="preserve">  1. 건물관리 및 경상비 관련 지출</t>
  </si>
  <si>
    <t xml:space="preserve">   가. 건물관리 및 경상비 관련 수입</t>
  </si>
  <si>
    <t xml:space="preserve">   가. 건물관리 등 사업비 집행액</t>
  </si>
  <si>
    <t xml:space="preserve">   나. 지방이전 관련 수입</t>
  </si>
  <si>
    <t xml:space="preserve">   나. 경상비 집행액</t>
  </si>
  <si>
    <r>
      <t xml:space="preserve">   다. 임대보증금 충당액</t>
    </r>
    <r>
      <rPr>
        <vertAlign val="superscript"/>
        <sz val="12"/>
        <rFont val="맑은 고딕"/>
        <family val="3"/>
      </rPr>
      <t>주4)</t>
    </r>
  </si>
  <si>
    <t xml:space="preserve">      1) 인건비</t>
  </si>
  <si>
    <t xml:space="preserve">      2) 경상운영비</t>
  </si>
  <si>
    <t xml:space="preserve">   가. 건물관련 수입(임대료 등)</t>
  </si>
  <si>
    <t xml:space="preserve">  2. 지방이전 관련 지출</t>
  </si>
  <si>
    <t xml:space="preserve">      1) 방송회관 관련 수입</t>
  </si>
  <si>
    <t xml:space="preserve">    가. 본사이전 사업비 집행액</t>
  </si>
  <si>
    <t xml:space="preserve">      2) 문화콘텐츠센터 관련 수입</t>
  </si>
  <si>
    <t xml:space="preserve">      3) DMS 관련 수입</t>
  </si>
  <si>
    <t xml:space="preserve">  3. 이월액</t>
  </si>
  <si>
    <t xml:space="preserve">      4) 역삼분원 관련 수입</t>
  </si>
  <si>
    <t xml:space="preserve">    가. 건물관리 및 경상비 관련 수입</t>
  </si>
  <si>
    <t xml:space="preserve">   나. 이자 수입</t>
  </si>
  <si>
    <t xml:space="preserve">       1) 차년도 경상비 예산편성액</t>
  </si>
  <si>
    <t xml:space="preserve">   다. 부대 수입</t>
  </si>
  <si>
    <t xml:space="preserve">       2) 임대보증금 및 차년도 임차료 충당액</t>
  </si>
  <si>
    <t xml:space="preserve">   라. 부가세 환급 수입</t>
  </si>
  <si>
    <t xml:space="preserve">    나. 지방이전 관련 수입</t>
  </si>
  <si>
    <t xml:space="preserve">       1) 차년도 본사이전 사업비</t>
  </si>
  <si>
    <t>합   계</t>
  </si>
  <si>
    <t>주1) 기본사업비(400,000,000원)는 사업비 교부금액에 포함, 경상비 교부금에서는 제외함</t>
  </si>
  <si>
    <t>주2) 전년도 공탁금회수액 미반영분(1,000,000원) 포함</t>
  </si>
  <si>
    <t>주3) 주무부처 사용승인으로 게임백서 판매수입 사업수입 이월액에 충당(26,918,182원)</t>
  </si>
  <si>
    <t>주4) 전년도 이월액중 본원 임대보증금 충당분</t>
  </si>
  <si>
    <t>2012년 예산집행 내역서</t>
  </si>
  <si>
    <t>제4기 2012년 12월 현재</t>
  </si>
  <si>
    <t>한국콘텐츠진흥원</t>
  </si>
  <si>
    <t>(단위 : 원)</t>
  </si>
  <si>
    <t>프로젝트수</t>
  </si>
  <si>
    <t>프로젝트명</t>
  </si>
  <si>
    <t>프로젝트코드</t>
  </si>
  <si>
    <t>사업기간</t>
  </si>
  <si>
    <t>재원</t>
  </si>
  <si>
    <t>예산액</t>
  </si>
  <si>
    <t>집행액</t>
  </si>
  <si>
    <t>집행잔액</t>
  </si>
  <si>
    <t>집행률</t>
  </si>
  <si>
    <t>기반납액</t>
  </si>
  <si>
    <t>반납예정액</t>
  </si>
  <si>
    <t>단순잔액</t>
  </si>
  <si>
    <t>이월액</t>
  </si>
  <si>
    <t>10(지원금)청년창직창업인턴제운영(서울지방노동청)</t>
  </si>
  <si>
    <t>013010</t>
  </si>
  <si>
    <t>2010.04.29~2012.02.29</t>
  </si>
  <si>
    <t>기타</t>
  </si>
  <si>
    <t>10(운영비)청년창직창업인턴제운영(서울지방노동청)</t>
  </si>
  <si>
    <t>013020</t>
  </si>
  <si>
    <t>o 2010년 기타재원 예산 소계</t>
  </si>
  <si>
    <t>o 2010년 예산 계</t>
  </si>
  <si>
    <t>11콘텐츠산업분기별동향분석</t>
  </si>
  <si>
    <t>111004</t>
  </si>
  <si>
    <t>2011.02.01~2012.05.31</t>
  </si>
  <si>
    <t>국고</t>
  </si>
  <si>
    <t>11콘텐츠분쟁조정지원(DC산업육성)[정보화]</t>
  </si>
  <si>
    <t>111011</t>
  </si>
  <si>
    <t>2011.01.01~2012.02.29</t>
  </si>
  <si>
    <t>11DC이용자보호활성화(DC산업육성)[정보화]</t>
  </si>
  <si>
    <t>111012</t>
  </si>
  <si>
    <t>11방송콘텐츠해외교류지원(수출용프로그램재제작지원)</t>
  </si>
  <si>
    <t>111017</t>
  </si>
  <si>
    <t>2011.01.01~2012.03.31</t>
  </si>
  <si>
    <t>11기능성게임활성화지원</t>
  </si>
  <si>
    <t>111018</t>
  </si>
  <si>
    <t>11게임과몰입예방및해소</t>
  </si>
  <si>
    <t>111019</t>
  </si>
  <si>
    <t>11글로벌애니메이션본편발굴지원</t>
  </si>
  <si>
    <t>111023</t>
  </si>
  <si>
    <t>2011.02.01~2012.12.31</t>
  </si>
  <si>
    <t>11애니메이션후속시즌제작지원</t>
  </si>
  <si>
    <t>111024</t>
  </si>
  <si>
    <t>11스마트시장형파일럿단편애니메이션제작지원</t>
  </si>
  <si>
    <t>111025</t>
  </si>
  <si>
    <t>11오픈마켓용만화콘텐츠제작유통지원</t>
  </si>
  <si>
    <t>111026</t>
  </si>
  <si>
    <t>2011.02.01~2012.04.30</t>
  </si>
  <si>
    <t>11기획만화창작지원</t>
  </si>
  <si>
    <t>111027</t>
  </si>
  <si>
    <t>11캐릭터창작기반조성및역량강화</t>
  </si>
  <si>
    <t>111028</t>
  </si>
  <si>
    <t>11국산캐릭터유통활성화지원</t>
  </si>
  <si>
    <t>111029</t>
  </si>
  <si>
    <t>2011.02.01~2012.11.30</t>
  </si>
  <si>
    <t>11게임기업인큐베이션운영</t>
  </si>
  <si>
    <t>111030</t>
  </si>
  <si>
    <t>11차세대게임콘텐츠제작지원</t>
  </si>
  <si>
    <t>111031</t>
  </si>
  <si>
    <t>2011.01.01~2012.04.30</t>
  </si>
  <si>
    <t>11모바일게임산업육성(3D콘텐츠산업육성)</t>
  </si>
  <si>
    <t>111032</t>
  </si>
  <si>
    <t>2011.04.01~2012.06.30</t>
  </si>
  <si>
    <t>11해외현지마케팅활성화지원(미국)</t>
  </si>
  <si>
    <t>111034</t>
  </si>
  <si>
    <t>2011.03.01~2012.02.29</t>
  </si>
  <si>
    <t>11해외현지마케팅활성화지원(중국)</t>
  </si>
  <si>
    <t>111035</t>
  </si>
  <si>
    <t>11해외현지마케팅활성화지원(일본)</t>
  </si>
  <si>
    <t>111036</t>
  </si>
  <si>
    <t>11해외현지마케팅활성화지원(유럽)</t>
  </si>
  <si>
    <t>111037</t>
  </si>
  <si>
    <t>11국제방송문화교류지원</t>
  </si>
  <si>
    <t>111040</t>
  </si>
  <si>
    <t>2011.02.01~2012.09.30</t>
  </si>
  <si>
    <t>11한중일문화콘텐츠산업포럼</t>
  </si>
  <si>
    <t>111041</t>
  </si>
  <si>
    <t>2011.11.01~2012.05.31</t>
  </si>
  <si>
    <t>11애니메이션해외전시마켓참가지원</t>
  </si>
  <si>
    <t>111045</t>
  </si>
  <si>
    <t>2011.01.01~2012.05.31</t>
  </si>
  <si>
    <t>11게임산업국제교류활성화(지스타)</t>
  </si>
  <si>
    <t>111047</t>
  </si>
  <si>
    <t>2011.01.01~2012.01.31</t>
  </si>
  <si>
    <t>11대한민국콘텐츠어워드</t>
  </si>
  <si>
    <t>111051</t>
  </si>
  <si>
    <t>2011.07.01~2012.01.31</t>
  </si>
  <si>
    <t>11문화콘텐츠투자활성화</t>
  </si>
  <si>
    <t>111053</t>
  </si>
  <si>
    <t>2011.09.01~2012.04.30</t>
  </si>
  <si>
    <t>11차세대융합형콘텐츠산업육성(스마트,가상세계,기상현실)</t>
  </si>
  <si>
    <t>111054</t>
  </si>
  <si>
    <t>2011.01.01~2012.12.31</t>
  </si>
  <si>
    <t>11DC가치사슬연계강화(DC산업육성)[정보화]</t>
  </si>
  <si>
    <t>111055</t>
  </si>
  <si>
    <t>11컴퓨터그래픽산업육성(차세대융합형콘텐츠산업)</t>
  </si>
  <si>
    <t>111057</t>
  </si>
  <si>
    <t>11공공시범및선도콘텐츠발굴(3D콘텐츠산업육성)</t>
  </si>
  <si>
    <t>111058</t>
  </si>
  <si>
    <t>11이야기산업활성화</t>
  </si>
  <si>
    <t>111059</t>
  </si>
  <si>
    <t>2011.03.01~2012.03.31</t>
  </si>
  <si>
    <t>11한국문화원형디지털화</t>
  </si>
  <si>
    <t>111060</t>
  </si>
  <si>
    <t>2011.03.01~2012.05.31</t>
  </si>
  <si>
    <t>11산업계맞춤형인력양성[R&amp;D]</t>
  </si>
  <si>
    <t>111061</t>
  </si>
  <si>
    <t>11콘텐츠창의인재배출활성화지원[R&amp;D]</t>
  </si>
  <si>
    <t>111062</t>
  </si>
  <si>
    <t>11종합인력정보시스템운영</t>
  </si>
  <si>
    <t>111063</t>
  </si>
  <si>
    <t>11콘텐츠전문인력양성</t>
  </si>
  <si>
    <t>111064</t>
  </si>
  <si>
    <t>11전략지역전문가연수</t>
  </si>
  <si>
    <t>111065</t>
  </si>
  <si>
    <t>11사이버콘텐츠아카데미운영</t>
  </si>
  <si>
    <t>111066</t>
  </si>
  <si>
    <t>11기업참여형교육[R&amp;D]</t>
  </si>
  <si>
    <t>111067</t>
  </si>
  <si>
    <t>11사이버방송영상아카데미운영</t>
  </si>
  <si>
    <t>111068</t>
  </si>
  <si>
    <t>11드라마프로듀서스쿨운영(민간경상보조)</t>
  </si>
  <si>
    <t>111069</t>
  </si>
  <si>
    <t>113D입체콘텐츠전문인력양성(민간경상보조)</t>
  </si>
  <si>
    <t>111070</t>
  </si>
  <si>
    <t>113D입체콘텐츠전문인력양성(민간자본보조)</t>
  </si>
  <si>
    <t>111071</t>
  </si>
  <si>
    <t>11한국패션문화해외진출지원</t>
  </si>
  <si>
    <t>111074</t>
  </si>
  <si>
    <t>2011.04.01~2012.03.31</t>
  </si>
  <si>
    <t>11HD드라마타운조성</t>
  </si>
  <si>
    <t>111080</t>
  </si>
  <si>
    <t>2011.01.01~2012.03.32</t>
  </si>
  <si>
    <t>11국가디지털콘텐츠식별체계구축(정보화)</t>
  </si>
  <si>
    <t>111081</t>
  </si>
  <si>
    <t>2011.04.01~2012.03.32</t>
  </si>
  <si>
    <t>11콘텐츠산업정보포털운영</t>
  </si>
  <si>
    <t>111082</t>
  </si>
  <si>
    <t>2011.01.01~2012.03.33</t>
  </si>
  <si>
    <t>11CT기획평가관리(CT기반조성)[R&amp;D]</t>
  </si>
  <si>
    <t>111084</t>
  </si>
  <si>
    <t>2011.01.01~2012.07.31</t>
  </si>
  <si>
    <t>11CT기술이전사업화지원(CT기반조성)[R&amp;D]</t>
  </si>
  <si>
    <t>111085</t>
  </si>
  <si>
    <t>11CT과제기획마일스톤점검(CT기반조성)[R&amp;D]</t>
  </si>
  <si>
    <t>111086</t>
  </si>
  <si>
    <t>11첨단융복합콘텐츠기술개발[R&amp;D]</t>
  </si>
  <si>
    <t>111087</t>
  </si>
  <si>
    <t>11디지털방송콘텐츠지원센터건립</t>
  </si>
  <si>
    <t>111088</t>
  </si>
  <si>
    <t>2011.01.01~2012.06.30</t>
  </si>
  <si>
    <t>11게임산업실태조사와게임전략포럼개최</t>
  </si>
  <si>
    <t>111091</t>
  </si>
  <si>
    <t>11게임현안협의체운영과정책과제연구</t>
  </si>
  <si>
    <t>111093</t>
  </si>
  <si>
    <t>11드라마프로듀서스쿨운영(민간자본보조)</t>
  </si>
  <si>
    <t>111095</t>
  </si>
  <si>
    <t>11모바일콘텐츠산업활성화(DC산업육성)[정보화]</t>
  </si>
  <si>
    <t>111098</t>
  </si>
  <si>
    <t>11차세대콘텐츠기획(DC산업육성)[정보화]</t>
  </si>
  <si>
    <t>111099</t>
  </si>
  <si>
    <t>11차세대콘텐츠컨퍼런스(차세대융합형콘텐츠산업육성)</t>
  </si>
  <si>
    <t>111100</t>
  </si>
  <si>
    <t>11만화원작및원화프로모션</t>
  </si>
  <si>
    <t>111101</t>
  </si>
  <si>
    <t>2011.05.01~2012.04.30</t>
  </si>
  <si>
    <t>o 2011년 국고재원 예산 소계</t>
  </si>
  <si>
    <t>11국가인적자원개발컨소시엄사업</t>
  </si>
  <si>
    <t>112003</t>
  </si>
  <si>
    <t>2011.07.01~2012.06.30</t>
  </si>
  <si>
    <t>기타</t>
  </si>
  <si>
    <t>11지스타개최(지방비지원금)</t>
  </si>
  <si>
    <t>113002</t>
  </si>
  <si>
    <t>11지스타개최(사업수입)</t>
  </si>
  <si>
    <t>113003</t>
  </si>
  <si>
    <t>11(직접성경비)지식서비스분야아이디어상업화지원</t>
  </si>
  <si>
    <t>113008</t>
  </si>
  <si>
    <t>2011.02.21~2012.03.30</t>
  </si>
  <si>
    <t>11(간접성경비)지식서비스분야아이디어상업화지원</t>
  </si>
  <si>
    <t>113009</t>
  </si>
  <si>
    <t>11(지원금)청년창직인턴제운영(고용노동부)</t>
  </si>
  <si>
    <t>113010</t>
  </si>
  <si>
    <t>2011.02.01~2013.02.28</t>
  </si>
  <si>
    <t>11(운영비)청년창직인턴제운영(고용노동부)</t>
  </si>
  <si>
    <t>113011</t>
  </si>
  <si>
    <t>11문화콘텐츠고교특성화지원(적립금)</t>
  </si>
  <si>
    <t>113012</t>
  </si>
  <si>
    <t>11케이블TV콘텐츠공동제작지원(이자)</t>
  </si>
  <si>
    <t>113020</t>
  </si>
  <si>
    <t>2011.03.01~2012.12.31</t>
  </si>
  <si>
    <t>11미래게임시장전략포럼(사업수입)</t>
  </si>
  <si>
    <t>113022</t>
  </si>
  <si>
    <t>o 2011년 기타재원 예산 소계</t>
  </si>
  <si>
    <t>11한국콘텐츠진흥원본사이전(자부담)</t>
  </si>
  <si>
    <t>114007</t>
  </si>
  <si>
    <t>2011.01.01~2012.10.31</t>
  </si>
  <si>
    <t>자부담</t>
  </si>
  <si>
    <t>o 2011년 자부담(자체)재원 예산 소계</t>
  </si>
  <si>
    <t>o 2011년 예산 계</t>
  </si>
  <si>
    <t>12한국콘텐츠진흥원운영지원(국고)</t>
  </si>
  <si>
    <t>121001</t>
  </si>
  <si>
    <t>2012.01.01~2012.12.31</t>
  </si>
  <si>
    <t>12한국콘텐츠진흥원홍보활성화</t>
  </si>
  <si>
    <t>121002</t>
  </si>
  <si>
    <t>12한국콘텐츠진흥원경영평가</t>
  </si>
  <si>
    <t>121003</t>
  </si>
  <si>
    <t>12방송영상콘텐츠제작지원</t>
  </si>
  <si>
    <t>121004</t>
  </si>
  <si>
    <t>2012.01.01~2013.06.30</t>
  </si>
  <si>
    <t>12수출용방송콘텐츠재제작(방송콘텐츠해외교류지원)</t>
  </si>
  <si>
    <t>121005</t>
  </si>
  <si>
    <t>12방송영상콘텐츠창작기반구축</t>
  </si>
  <si>
    <t>121006</t>
  </si>
  <si>
    <t>12방송영상콘텐츠포맷제작지원</t>
  </si>
  <si>
    <t>121007</t>
  </si>
  <si>
    <t>12게임과몰입예방과해소</t>
  </si>
  <si>
    <t>121008</t>
  </si>
  <si>
    <t>2012.01.01~2013.02.28</t>
  </si>
  <si>
    <t>12기능성게임활성화지원</t>
  </si>
  <si>
    <t>121009</t>
  </si>
  <si>
    <t>12e스포츠활성화지원</t>
  </si>
  <si>
    <t>121010</t>
  </si>
  <si>
    <t>12캐릭터창작역량강화및기반조성</t>
  </si>
  <si>
    <t>121011</t>
  </si>
  <si>
    <t>2012.02.01~2013.06.30</t>
  </si>
  <si>
    <t>12국산캐릭터개발프로젝트지원</t>
  </si>
  <si>
    <t>121012</t>
  </si>
  <si>
    <t>2012.03.01~2013.10.31</t>
  </si>
  <si>
    <t>12국산캐릭터유통활성화</t>
  </si>
  <si>
    <t>121013</t>
  </si>
  <si>
    <t>12만화창작기반조성</t>
  </si>
  <si>
    <t>121014</t>
  </si>
  <si>
    <t>2012.02.01~2013.10.31</t>
  </si>
  <si>
    <t>12우수만화글로벌프로젝트지원</t>
  </si>
  <si>
    <t>121015</t>
  </si>
  <si>
    <t>12글로벌애니메이션본편및공동제작지원</t>
  </si>
  <si>
    <t>121016</t>
  </si>
  <si>
    <t>2012.01.01~2013.12.31</t>
  </si>
  <si>
    <t>12애니메이션후속시즌제작지원</t>
  </si>
  <si>
    <t>121017</t>
  </si>
  <si>
    <t>12프리프로덕션및단편애니메이션제작지원</t>
  </si>
  <si>
    <t>121018</t>
  </si>
  <si>
    <t>12산학애니메이션프로젝트지원</t>
  </si>
  <si>
    <t>121019</t>
  </si>
  <si>
    <t>12게임기업인큐베이션운영</t>
  </si>
  <si>
    <t>121020</t>
  </si>
  <si>
    <t>2012.01.01~2013.05.31</t>
  </si>
  <si>
    <t>12차세대게임콘텐츠제작지원</t>
  </si>
  <si>
    <t>121021</t>
  </si>
  <si>
    <t>2012.01.01~2013.04.30</t>
  </si>
  <si>
    <t>12게임글로벌서비스플랫폼(GSP)지원</t>
  </si>
  <si>
    <t>121022</t>
  </si>
  <si>
    <t>12모바일게임산업육성</t>
  </si>
  <si>
    <t>121023</t>
  </si>
  <si>
    <t>12해외현지마케팅활성화지원(미국)</t>
  </si>
  <si>
    <t>121024</t>
  </si>
  <si>
    <t>2012.03.01~2013.02.28</t>
  </si>
  <si>
    <t>12해외현지마케팅활성화지원(중국)</t>
  </si>
  <si>
    <t>121025</t>
  </si>
  <si>
    <t>12해외현지마케팅활성화지원(일본)</t>
  </si>
  <si>
    <t>121026</t>
  </si>
  <si>
    <t>12해외현지마케팅활성화지원(유럽)</t>
  </si>
  <si>
    <t>121027</t>
  </si>
  <si>
    <t>12글로벌콘텐츠센터(GCC)운영</t>
  </si>
  <si>
    <t>121028</t>
  </si>
  <si>
    <t>12한중일문화콘텐츠산업포럼</t>
  </si>
  <si>
    <t>121029</t>
  </si>
  <si>
    <t>2012.12.01~2013.05.31</t>
  </si>
  <si>
    <t>12아시아애니메이션공동마켓활성화지원</t>
  </si>
  <si>
    <t>121030</t>
  </si>
  <si>
    <t>12국제방송문화교류지원</t>
  </si>
  <si>
    <t>121031</t>
  </si>
  <si>
    <t>2012.01.01~2013.09.30</t>
  </si>
  <si>
    <t>12국제방송영상견본시참가지원</t>
  </si>
  <si>
    <t>121032</t>
  </si>
  <si>
    <t>12국제방송영상견본시개최</t>
  </si>
  <si>
    <t>121033</t>
  </si>
  <si>
    <t>12신흥시장개척지원</t>
  </si>
  <si>
    <t>121034</t>
  </si>
  <si>
    <t>2012.01.01~2013.01.31</t>
  </si>
  <si>
    <t>12국제콘텐츠컨퍼런스개최</t>
  </si>
  <si>
    <t>121035</t>
  </si>
  <si>
    <t>12대한민국콘텐츠어워드</t>
  </si>
  <si>
    <t>121036</t>
  </si>
  <si>
    <t>12만화캐릭터해외마켓참가지원</t>
  </si>
  <si>
    <t>121037</t>
  </si>
  <si>
    <t>12게임해외수출활성화지원</t>
  </si>
  <si>
    <t>121038</t>
  </si>
  <si>
    <t>12서울캐릭터라이센싱페어개최</t>
  </si>
  <si>
    <t>121039</t>
  </si>
  <si>
    <t>12애니메이션해외전시마켓참가지원</t>
  </si>
  <si>
    <t>121040</t>
  </si>
  <si>
    <t>12문화콘텐츠투자활성화</t>
  </si>
  <si>
    <t>121041</t>
  </si>
  <si>
    <t>12이야기산업활성화</t>
  </si>
  <si>
    <t>121042</t>
  </si>
  <si>
    <t>2012.01.01~2013.03.31</t>
  </si>
  <si>
    <t>12한국문화원형디지털콘텐츠활용</t>
  </si>
  <si>
    <t>121043</t>
  </si>
  <si>
    <t>12산업계맞춤형인력양성[R&amp;D]</t>
  </si>
  <si>
    <t>121044</t>
  </si>
  <si>
    <t>12콘텐츠융합형교육활성화지원(R&amp;D)</t>
  </si>
  <si>
    <t>121045</t>
  </si>
  <si>
    <t>12해외전문가연계프로젝트교육(R&amp;D)</t>
  </si>
  <si>
    <t>121046</t>
  </si>
  <si>
    <t>12콘텐츠취업지원(문화콘텐츠전문인력양성)</t>
  </si>
  <si>
    <t>121047</t>
  </si>
  <si>
    <t>12창의숙성과정(콘텐츠창의인재동반사업)</t>
  </si>
  <si>
    <t>121048</t>
  </si>
  <si>
    <t>123D입체콘텐츠전문인력양성(민간경상보조)</t>
  </si>
  <si>
    <t>121049</t>
  </si>
  <si>
    <t>123D입체콘텐츠전문인력양성(민간자본보조)</t>
  </si>
  <si>
    <t>121050</t>
  </si>
  <si>
    <t>12콘텐츠전문인력양성(문화콘텐츠전문인력양성)</t>
  </si>
  <si>
    <t>121051</t>
  </si>
  <si>
    <t>12사이버콘텐츠아카데미운영(문화콘텐츠전문인력양성)</t>
  </si>
  <si>
    <t>121052</t>
  </si>
  <si>
    <t>12게임국가기술자격검정</t>
  </si>
  <si>
    <t>121053</t>
  </si>
  <si>
    <t>12사이버방송영상아카데미운영</t>
  </si>
  <si>
    <t>121054</t>
  </si>
  <si>
    <t>12드라마프로듀서스쿨</t>
  </si>
  <si>
    <t>121055</t>
  </si>
  <si>
    <t>12한중게임문화축제및공동위원회개최지원</t>
  </si>
  <si>
    <t>121056</t>
  </si>
  <si>
    <t>2012.06.01~2012.12.31</t>
  </si>
  <si>
    <t>12대중음악창작기반강화</t>
  </si>
  <si>
    <t>121057</t>
  </si>
  <si>
    <t>12글로벌뮤직네트워크구축지원</t>
  </si>
  <si>
    <t>121058</t>
  </si>
  <si>
    <t>12K-pop해외쇼케이스개최지원</t>
  </si>
  <si>
    <t>121059</t>
  </si>
  <si>
    <t>12대중문화예술진흥산업환경조성</t>
  </si>
  <si>
    <t>121060</t>
  </si>
  <si>
    <t>12대중문화예술페스티벌개최</t>
  </si>
  <si>
    <t>121061</t>
  </si>
  <si>
    <t>2012.02.01~2012.12.31</t>
  </si>
  <si>
    <t>12한국패션문화해외진출지원</t>
  </si>
  <si>
    <t>121062</t>
  </si>
  <si>
    <t>2012.04.01~2013.03.31</t>
  </si>
  <si>
    <t>12콘텐츠산업정보포털운영</t>
  </si>
  <si>
    <t>121063</t>
  </si>
  <si>
    <t>123D입체영상중계시스템구축(민간자본보조)</t>
  </si>
  <si>
    <t>121064</t>
  </si>
  <si>
    <t>12독립제작사제작인프라지원(민간자본보조)</t>
  </si>
  <si>
    <t>121065</t>
  </si>
  <si>
    <t>12DC제작활성화지원</t>
  </si>
  <si>
    <t>121066</t>
  </si>
  <si>
    <t>12HD드라마타운조성(민간자본보조)</t>
  </si>
  <si>
    <t>121067</t>
  </si>
  <si>
    <t>12디지털방송콘텐츠지원센터건립</t>
  </si>
  <si>
    <t>121068</t>
  </si>
  <si>
    <t>12첨단융복합콘텐츠기술개발(R&amp;D)</t>
  </si>
  <si>
    <t>121069</t>
  </si>
  <si>
    <t>12CT평가관리지원(R&amp;D)</t>
  </si>
  <si>
    <t>121070</t>
  </si>
  <si>
    <t>12CT기획전략수립(R&amp;D)</t>
  </si>
  <si>
    <t>121071</t>
  </si>
  <si>
    <t>12CT기술이전및사업화촉진(R&amp;D)</t>
  </si>
  <si>
    <t>121072</t>
  </si>
  <si>
    <t>12CT기술기획및마일스톤점검(R&amp;D)</t>
  </si>
  <si>
    <t>121073</t>
  </si>
  <si>
    <t>12문화기술연구주관기관사업비지원(CT기반조성)[R&amp;D]</t>
  </si>
  <si>
    <t>121074</t>
  </si>
  <si>
    <t>2012.07.01~2013.05.31</t>
  </si>
  <si>
    <t>12게임현안협의체운영과정책과제연구</t>
  </si>
  <si>
    <t>121075</t>
  </si>
  <si>
    <t>12게임산업및게임문화동향정보제공</t>
  </si>
  <si>
    <t>121076</t>
  </si>
  <si>
    <t>12DC산업종합정보서비스제공</t>
  </si>
  <si>
    <t>121077</t>
  </si>
  <si>
    <t>12게임산업실태조사및게임백서발간</t>
  </si>
  <si>
    <t>121078</t>
  </si>
  <si>
    <t>12콘텐츠산업분기별동향분석</t>
  </si>
  <si>
    <t>121079</t>
  </si>
  <si>
    <t>12콘텐츠산업통계조사및통계시스템운영</t>
  </si>
  <si>
    <t>121080</t>
  </si>
  <si>
    <t>12콘텐츠산업백서발간</t>
  </si>
  <si>
    <t>121081</t>
  </si>
  <si>
    <t>2012.01.01~2012.10.31</t>
  </si>
  <si>
    <t>12만화산업백서발간</t>
  </si>
  <si>
    <t>121082</t>
  </si>
  <si>
    <t>12애니메이션산업백서발간</t>
  </si>
  <si>
    <t>121083</t>
  </si>
  <si>
    <t>12캐릭터산업백서발간</t>
  </si>
  <si>
    <t>121084</t>
  </si>
  <si>
    <t>12음악산업백서발간</t>
  </si>
  <si>
    <t>121085</t>
  </si>
  <si>
    <t>12콘텐츠분쟁조정지원(DC유통합리화)</t>
  </si>
  <si>
    <t>121086</t>
  </si>
  <si>
    <t>12콘텐츠산업공정거래환경조성(DC유통합리화)</t>
  </si>
  <si>
    <t>121087</t>
  </si>
  <si>
    <t>12DC이용자보호활성화(DC유통합리화)</t>
  </si>
  <si>
    <t>121088</t>
  </si>
  <si>
    <t>12거래사실인증제도활성화(DC유통합리화)</t>
  </si>
  <si>
    <t>121089</t>
  </si>
  <si>
    <t>12스마트콘텐츠제작인프라조성</t>
  </si>
  <si>
    <t>121090</t>
  </si>
  <si>
    <t>12스마트콘텐츠해외진출지원</t>
  </si>
  <si>
    <t>121091</t>
  </si>
  <si>
    <t>12가상현실콘텐츠지원(차세대융합형콘텐츠산업육성)</t>
  </si>
  <si>
    <t>121092</t>
  </si>
  <si>
    <t>2012.01.01~2013.10.31</t>
  </si>
  <si>
    <t>12차세대동반성장지원(DC생태계조성)</t>
  </si>
  <si>
    <t>121093</t>
  </si>
  <si>
    <t>12컴퓨터그래픽산업육성(차세대융합형콘텐츠산업육성)</t>
  </si>
  <si>
    <t>121094</t>
  </si>
  <si>
    <t>12차세대콘텐츠대상(DC유통합리화)</t>
  </si>
  <si>
    <t>121095</t>
  </si>
  <si>
    <t>12콘텐츠제공서비스품질인증활성화(DC유통합리화)</t>
  </si>
  <si>
    <t>121096</t>
  </si>
  <si>
    <t>12스마트콘텐츠상용화지원센터운영(DC생태계조성)</t>
  </si>
  <si>
    <t>121098</t>
  </si>
  <si>
    <t>12온라인커뮤니티구축및교육운영(콘텐츠창의인재동반사업)</t>
  </si>
  <si>
    <t>121099</t>
  </si>
  <si>
    <t>12방송콘텐츠해외교류지원(배급지원)</t>
  </si>
  <si>
    <t>121100</t>
  </si>
  <si>
    <t>12한류콘텐츠미래전략연구</t>
  </si>
  <si>
    <t>121101</t>
  </si>
  <si>
    <t>o 2012년 국고재원 예산 소계</t>
  </si>
  <si>
    <t>12방송진흥기금융자지원</t>
  </si>
  <si>
    <t>123001</t>
  </si>
  <si>
    <t>12방송진흥기금융자지원운영(이자)</t>
  </si>
  <si>
    <t>123002</t>
  </si>
  <si>
    <t>12방송콘텐츠산업현안연구(이자)</t>
  </si>
  <si>
    <t>123003</t>
  </si>
  <si>
    <t>12대한민국게임백서발간(사업수입)</t>
  </si>
  <si>
    <t>123004</t>
  </si>
  <si>
    <t>12모태펀드문화계정재원확충방안연구(문화부수탁)</t>
  </si>
  <si>
    <t>123005</t>
  </si>
  <si>
    <t>2012.05.04~2012.08.01</t>
  </si>
  <si>
    <t>12방송영상리더스포럼연구지원(이자)</t>
  </si>
  <si>
    <t>123006</t>
  </si>
  <si>
    <t>12문화콘텐츠지원사업사후관리</t>
  </si>
  <si>
    <t>123007</t>
  </si>
  <si>
    <t>12경품용상품권수수료활용</t>
  </si>
  <si>
    <t>123008</t>
  </si>
  <si>
    <t>12대중문화예술지원센터운영(적립금)</t>
  </si>
  <si>
    <t>123009</t>
  </si>
  <si>
    <t>12(직접성경비)창업맞춤형사업화지원</t>
  </si>
  <si>
    <t>123010</t>
  </si>
  <si>
    <t>2012.08.06~2013.08.31</t>
  </si>
  <si>
    <t>12(간접성경비)창업맞춤형사업화지원</t>
  </si>
  <si>
    <t>123011</t>
  </si>
  <si>
    <t>12문화콘텐츠고교특성화지원(적립금)</t>
  </si>
  <si>
    <t>123012</t>
  </si>
  <si>
    <t>12게임국가기술자격검정(사업수입)</t>
  </si>
  <si>
    <t>123013</t>
  </si>
  <si>
    <t>123D영상제작(국가기간전략산업직종훈련)</t>
  </si>
  <si>
    <t>123014</t>
  </si>
  <si>
    <t>2012.04.26~2013.01.31</t>
  </si>
  <si>
    <t>12게임제작(국가기간전략산업직종훈련)</t>
  </si>
  <si>
    <t>123015</t>
  </si>
  <si>
    <t>12콘텐츠기획창작(국가기간전략산업직종훈련)</t>
  </si>
  <si>
    <t>123016</t>
  </si>
  <si>
    <t>121인창조기업비즈니스센터운영</t>
  </si>
  <si>
    <t>123017</t>
  </si>
  <si>
    <t>12노사파트너십프로그램지원</t>
  </si>
  <si>
    <t>123018</t>
  </si>
  <si>
    <t>2012.04.01~2012.11.30</t>
  </si>
  <si>
    <t>12아시아문화산업투자조합관리운영</t>
  </si>
  <si>
    <t>123019</t>
  </si>
  <si>
    <t>2012.05.04~2013.05.03</t>
  </si>
  <si>
    <t>12방송영상산업진흥5개년계획연구(문화부수탁)</t>
  </si>
  <si>
    <t>123020</t>
  </si>
  <si>
    <t>2012.05.23~2012.12.19</t>
  </si>
  <si>
    <t>o 2012년 기타재원 예산 소계</t>
  </si>
  <si>
    <t>12한국콘텐츠진흥원운영지원(자부담)</t>
  </si>
  <si>
    <t>124001</t>
  </si>
  <si>
    <t>12방송회관관리</t>
  </si>
  <si>
    <t>124002</t>
  </si>
  <si>
    <t>12DMS및임차료관리</t>
  </si>
  <si>
    <t>124003</t>
  </si>
  <si>
    <t>12역삼건물관리</t>
  </si>
  <si>
    <t>124004</t>
  </si>
  <si>
    <t>12제작지원시스템관리</t>
  </si>
  <si>
    <t>124005</t>
  </si>
  <si>
    <t>12한국콘텐츠진흥원본사이전(자부담)</t>
  </si>
  <si>
    <t>124006</t>
  </si>
  <si>
    <t>12IDC운영</t>
  </si>
  <si>
    <t>124007</t>
  </si>
  <si>
    <t>12수탁연수운영(자부담)</t>
  </si>
  <si>
    <t>124008</t>
  </si>
  <si>
    <t>2012.05.01~2012.12.31</t>
  </si>
  <si>
    <t>12콘텐츠종합지원센터구축및운영</t>
  </si>
  <si>
    <t>124009</t>
  </si>
  <si>
    <t>o 2012년 자부담(자체)재원 예산 소계</t>
  </si>
  <si>
    <t>o 2012년 예산 계</t>
  </si>
  <si>
    <t>o 국고재원 사업</t>
  </si>
  <si>
    <t>o 기타재원 사업</t>
  </si>
  <si>
    <t>o 자부담(자체)재원 사업</t>
  </si>
  <si>
    <t>o 예산합계(2010년~2012년)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</si>
</sst>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73"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8"/>
      <color indexed="8"/>
      <name val="굴림"/>
      <family val="3"/>
    </font>
    <font>
      <sz val="8"/>
      <name val="맑은 고딕"/>
      <family val="3"/>
    </font>
    <font>
      <sz val="11"/>
      <color indexed="8"/>
      <name val="굴림"/>
      <family val="3"/>
    </font>
    <font>
      <b/>
      <sz val="11"/>
      <color indexed="8"/>
      <name val="굴림"/>
      <family val="3"/>
    </font>
    <font>
      <sz val="11"/>
      <name val="돋움"/>
      <family val="3"/>
    </font>
    <font>
      <b/>
      <sz val="20"/>
      <color indexed="8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b/>
      <vertAlign val="superscript"/>
      <sz val="12"/>
      <color indexed="8"/>
      <name val="맑은 고딕"/>
      <family val="3"/>
    </font>
    <font>
      <sz val="12"/>
      <color indexed="10"/>
      <name val="맑은 고딕"/>
      <family val="3"/>
    </font>
    <font>
      <sz val="12"/>
      <name val="맑은 고딕"/>
      <family val="3"/>
    </font>
    <font>
      <b/>
      <vertAlign val="superscript"/>
      <sz val="12"/>
      <name val="맑은 고딕"/>
      <family val="3"/>
    </font>
    <font>
      <b/>
      <sz val="12"/>
      <name val="맑은 고딕"/>
      <family val="3"/>
    </font>
    <font>
      <vertAlign val="superscript"/>
      <sz val="12"/>
      <name val="맑은 고딕"/>
      <family val="3"/>
    </font>
    <font>
      <b/>
      <sz val="20"/>
      <color indexed="8"/>
      <name val="돋움"/>
      <family val="3"/>
    </font>
    <font>
      <sz val="9"/>
      <color indexed="8"/>
      <name val="돋움"/>
      <family val="3"/>
    </font>
    <font>
      <b/>
      <sz val="11"/>
      <color indexed="8"/>
      <name val="돋움"/>
      <family val="3"/>
    </font>
    <font>
      <b/>
      <sz val="9"/>
      <color indexed="8"/>
      <name val="돋움"/>
      <family val="3"/>
    </font>
    <font>
      <b/>
      <sz val="9"/>
      <color indexed="63"/>
      <name val="돋움"/>
      <family val="3"/>
    </font>
    <font>
      <sz val="9"/>
      <color indexed="63"/>
      <name val="돋움"/>
      <family val="3"/>
    </font>
    <font>
      <sz val="9"/>
      <color indexed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b/>
      <sz val="11"/>
      <color theme="1"/>
      <name val="굴림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rgb="FFFF0000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9"/>
      <color theme="1"/>
      <name val="돋움"/>
      <family val="3"/>
    </font>
    <font>
      <b/>
      <sz val="9"/>
      <color theme="1"/>
      <name val="돋움"/>
      <family val="3"/>
    </font>
    <font>
      <b/>
      <sz val="9"/>
      <color rgb="FF3C3C3C"/>
      <name val="돋움"/>
      <family val="3"/>
    </font>
    <font>
      <sz val="9"/>
      <color rgb="FF3C3C3C"/>
      <name val="돋움"/>
      <family val="3"/>
    </font>
    <font>
      <sz val="9"/>
      <color rgb="FFFF0000"/>
      <name val="돋움"/>
      <family val="3"/>
    </font>
    <font>
      <b/>
      <sz val="18"/>
      <color theme="1"/>
      <name val="굴림"/>
      <family val="3"/>
    </font>
    <font>
      <b/>
      <sz val="20"/>
      <color theme="1"/>
      <name val="Calibri"/>
      <family val="3"/>
    </font>
    <font>
      <b/>
      <sz val="20"/>
      <color theme="1"/>
      <name val="돋움"/>
      <family val="3"/>
    </font>
    <font>
      <b/>
      <sz val="11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8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38" fontId="56" fillId="0" borderId="0" xfId="0" applyNumberFormat="1" applyFont="1" applyAlignment="1">
      <alignment horizontal="right" vertical="center"/>
    </xf>
    <xf numFmtId="0" fontId="56" fillId="33" borderId="10" xfId="0" applyFont="1" applyFill="1" applyBorder="1" applyAlignment="1">
      <alignment horizontal="center" vertical="center"/>
    </xf>
    <xf numFmtId="38" fontId="56" fillId="33" borderId="11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38" fontId="57" fillId="0" borderId="13" xfId="49" applyNumberFormat="1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38" fontId="56" fillId="0" borderId="13" xfId="49" applyNumberFormat="1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38" fontId="56" fillId="0" borderId="13" xfId="0" applyNumberFormat="1" applyFont="1" applyBorder="1" applyAlignment="1">
      <alignment horizontal="right" vertical="center"/>
    </xf>
    <xf numFmtId="0" fontId="56" fillId="0" borderId="14" xfId="0" applyFont="1" applyBorder="1" applyAlignment="1">
      <alignment vertical="center"/>
    </xf>
    <xf numFmtId="38" fontId="56" fillId="0" borderId="15" xfId="0" applyNumberFormat="1" applyFont="1" applyBorder="1" applyAlignment="1">
      <alignment horizontal="right" vertical="center"/>
    </xf>
    <xf numFmtId="0" fontId="57" fillId="33" borderId="10" xfId="0" applyFont="1" applyFill="1" applyBorder="1" applyAlignment="1">
      <alignment horizontal="center" vertical="center"/>
    </xf>
    <xf numFmtId="38" fontId="57" fillId="33" borderId="11" xfId="0" applyNumberFormat="1" applyFont="1" applyFill="1" applyBorder="1" applyAlignment="1">
      <alignment horizontal="right" vertical="center"/>
    </xf>
    <xf numFmtId="0" fontId="57" fillId="33" borderId="16" xfId="0" applyFont="1" applyFill="1" applyBorder="1" applyAlignment="1">
      <alignment horizontal="center" vertical="center"/>
    </xf>
    <xf numFmtId="41" fontId="40" fillId="0" borderId="0" xfId="0" applyNumberFormat="1" applyFont="1" applyAlignment="1">
      <alignment vertical="center"/>
    </xf>
    <xf numFmtId="38" fontId="40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6" fontId="59" fillId="0" borderId="0" xfId="0" applyNumberFormat="1" applyFont="1" applyAlignment="1">
      <alignment vertical="center"/>
    </xf>
    <xf numFmtId="176" fontId="58" fillId="0" borderId="0" xfId="0" applyNumberFormat="1" applyFont="1" applyAlignment="1">
      <alignment vertical="center"/>
    </xf>
    <xf numFmtId="176" fontId="58" fillId="0" borderId="0" xfId="0" applyNumberFormat="1" applyFont="1" applyAlignment="1">
      <alignment horizontal="right" vertical="center"/>
    </xf>
    <xf numFmtId="0" fontId="59" fillId="33" borderId="17" xfId="0" applyFont="1" applyFill="1" applyBorder="1" applyAlignment="1">
      <alignment horizontal="center" vertical="center"/>
    </xf>
    <xf numFmtId="176" fontId="59" fillId="33" borderId="18" xfId="0" applyNumberFormat="1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8" fillId="0" borderId="20" xfId="0" applyFont="1" applyBorder="1" applyAlignment="1">
      <alignment vertical="center"/>
    </xf>
    <xf numFmtId="176" fontId="58" fillId="0" borderId="18" xfId="0" applyNumberFormat="1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60" fillId="33" borderId="12" xfId="0" applyFont="1" applyFill="1" applyBorder="1" applyAlignment="1">
      <alignment vertical="center"/>
    </xf>
    <xf numFmtId="38" fontId="59" fillId="33" borderId="22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59" fillId="0" borderId="12" xfId="0" applyFont="1" applyBorder="1" applyAlignment="1">
      <alignment vertical="center"/>
    </xf>
    <xf numFmtId="38" fontId="59" fillId="0" borderId="22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38" fontId="58" fillId="0" borderId="22" xfId="0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38" fontId="58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23" xfId="0" applyFont="1" applyBorder="1" applyAlignment="1">
      <alignment vertical="center"/>
    </xf>
    <xf numFmtId="38" fontId="58" fillId="0" borderId="24" xfId="0" applyNumberFormat="1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60" fillId="33" borderId="20" xfId="0" applyFont="1" applyFill="1" applyBorder="1" applyAlignment="1">
      <alignment vertical="center"/>
    </xf>
    <xf numFmtId="38" fontId="59" fillId="33" borderId="18" xfId="0" applyNumberFormat="1" applyFont="1" applyFill="1" applyBorder="1" applyAlignment="1">
      <alignment vertical="center"/>
    </xf>
    <xf numFmtId="0" fontId="60" fillId="33" borderId="21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38" fontId="58" fillId="0" borderId="22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38" fontId="59" fillId="0" borderId="22" xfId="0" applyNumberFormat="1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38" fontId="62" fillId="0" borderId="22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38" fontId="63" fillId="0" borderId="22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59" fillId="33" borderId="26" xfId="0" applyFont="1" applyFill="1" applyBorder="1" applyAlignment="1">
      <alignment horizontal="center" vertical="center"/>
    </xf>
    <xf numFmtId="38" fontId="59" fillId="33" borderId="27" xfId="0" applyNumberFormat="1" applyFont="1" applyFill="1" applyBorder="1" applyAlignment="1">
      <alignment vertical="center"/>
    </xf>
    <xf numFmtId="0" fontId="59" fillId="33" borderId="28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38" fontId="64" fillId="0" borderId="0" xfId="0" applyNumberFormat="1" applyFont="1" applyFill="1" applyAlignment="1">
      <alignment vertical="center"/>
    </xf>
    <xf numFmtId="9" fontId="64" fillId="0" borderId="0" xfId="0" applyNumberFormat="1" applyFont="1" applyFill="1" applyAlignment="1">
      <alignment vertical="center"/>
    </xf>
    <xf numFmtId="38" fontId="64" fillId="0" borderId="0" xfId="48" applyNumberFormat="1" applyFont="1" applyFill="1" applyAlignment="1">
      <alignment vertical="center"/>
    </xf>
    <xf numFmtId="38" fontId="64" fillId="0" borderId="0" xfId="0" applyNumberFormat="1" applyFont="1" applyFill="1" applyAlignment="1">
      <alignment horizontal="right" vertical="center"/>
    </xf>
    <xf numFmtId="49" fontId="66" fillId="34" borderId="29" xfId="0" applyNumberFormat="1" applyFont="1" applyFill="1" applyBorder="1" applyAlignment="1">
      <alignment horizontal="center" vertical="center"/>
    </xf>
    <xf numFmtId="38" fontId="66" fillId="34" borderId="29" xfId="0" applyNumberFormat="1" applyFont="1" applyFill="1" applyBorder="1" applyAlignment="1">
      <alignment horizontal="center" vertical="center"/>
    </xf>
    <xf numFmtId="9" fontId="66" fillId="34" borderId="29" xfId="0" applyNumberFormat="1" applyFont="1" applyFill="1" applyBorder="1" applyAlignment="1">
      <alignment horizontal="center" vertical="center"/>
    </xf>
    <xf numFmtId="38" fontId="66" fillId="34" borderId="29" xfId="48" applyNumberFormat="1" applyFont="1" applyFill="1" applyBorder="1" applyAlignment="1">
      <alignment horizontal="center" vertical="center"/>
    </xf>
    <xf numFmtId="0" fontId="67" fillId="0" borderId="29" xfId="0" applyNumberFormat="1" applyFont="1" applyFill="1" applyBorder="1" applyAlignment="1">
      <alignment horizontal="center" vertical="center"/>
    </xf>
    <xf numFmtId="49" fontId="67" fillId="0" borderId="30" xfId="0" applyNumberFormat="1" applyFont="1" applyBorder="1" applyAlignment="1">
      <alignment horizontal="left" vertical="center"/>
    </xf>
    <xf numFmtId="49" fontId="67" fillId="0" borderId="30" xfId="0" applyNumberFormat="1" applyFont="1" applyBorder="1" applyAlignment="1">
      <alignment horizontal="center" vertical="center"/>
    </xf>
    <xf numFmtId="38" fontId="67" fillId="0" borderId="30" xfId="0" applyNumberFormat="1" applyFont="1" applyBorder="1" applyAlignment="1">
      <alignment horizontal="right" vertical="center"/>
    </xf>
    <xf numFmtId="38" fontId="67" fillId="0" borderId="31" xfId="0" applyNumberFormat="1" applyFont="1" applyBorder="1" applyAlignment="1">
      <alignment horizontal="right" vertical="center"/>
    </xf>
    <xf numFmtId="177" fontId="67" fillId="0" borderId="31" xfId="0" applyNumberFormat="1" applyFont="1" applyBorder="1" applyAlignment="1">
      <alignment horizontal="right" vertical="center"/>
    </xf>
    <xf numFmtId="9" fontId="64" fillId="0" borderId="29" xfId="0" applyNumberFormat="1" applyFont="1" applyFill="1" applyBorder="1" applyAlignment="1">
      <alignment vertical="center"/>
    </xf>
    <xf numFmtId="38" fontId="67" fillId="0" borderId="29" xfId="48" applyNumberFormat="1" applyFont="1" applyFill="1" applyBorder="1" applyAlignment="1">
      <alignment horizontal="right" vertical="center"/>
    </xf>
    <xf numFmtId="38" fontId="67" fillId="0" borderId="29" xfId="48" applyNumberFormat="1" applyFont="1" applyFill="1" applyBorder="1" applyAlignment="1">
      <alignment horizontal="center" vertical="center"/>
    </xf>
    <xf numFmtId="38" fontId="66" fillId="0" borderId="29" xfId="0" applyNumberFormat="1" applyFont="1" applyFill="1" applyBorder="1" applyAlignment="1">
      <alignment horizontal="center" vertical="center"/>
    </xf>
    <xf numFmtId="0" fontId="67" fillId="0" borderId="32" xfId="0" applyNumberFormat="1" applyFont="1" applyFill="1" applyBorder="1" applyAlignment="1">
      <alignment horizontal="center" vertical="center"/>
    </xf>
    <xf numFmtId="49" fontId="67" fillId="0" borderId="33" xfId="0" applyNumberFormat="1" applyFont="1" applyBorder="1" applyAlignment="1">
      <alignment horizontal="left" vertical="center"/>
    </xf>
    <xf numFmtId="49" fontId="67" fillId="0" borderId="33" xfId="0" applyNumberFormat="1" applyFont="1" applyBorder="1" applyAlignment="1">
      <alignment horizontal="center" vertical="center"/>
    </xf>
    <xf numFmtId="38" fontId="67" fillId="0" borderId="33" xfId="0" applyNumberFormat="1" applyFont="1" applyBorder="1" applyAlignment="1">
      <alignment horizontal="right" vertical="center"/>
    </xf>
    <xf numFmtId="177" fontId="67" fillId="0" borderId="33" xfId="0" applyNumberFormat="1" applyFont="1" applyBorder="1" applyAlignment="1">
      <alignment horizontal="right" vertical="center"/>
    </xf>
    <xf numFmtId="9" fontId="64" fillId="0" borderId="32" xfId="0" applyNumberFormat="1" applyFont="1" applyFill="1" applyBorder="1" applyAlignment="1">
      <alignment vertical="center"/>
    </xf>
    <xf numFmtId="38" fontId="67" fillId="0" borderId="32" xfId="48" applyNumberFormat="1" applyFont="1" applyFill="1" applyBorder="1" applyAlignment="1">
      <alignment horizontal="right" vertical="center"/>
    </xf>
    <xf numFmtId="38" fontId="67" fillId="0" borderId="32" xfId="48" applyNumberFormat="1" applyFont="1" applyFill="1" applyBorder="1" applyAlignment="1">
      <alignment horizontal="center" vertical="center"/>
    </xf>
    <xf numFmtId="38" fontId="66" fillId="0" borderId="32" xfId="0" applyNumberFormat="1" applyFont="1" applyFill="1" applyBorder="1" applyAlignment="1">
      <alignment horizontal="center" vertical="center"/>
    </xf>
    <xf numFmtId="0" fontId="66" fillId="13" borderId="29" xfId="0" applyNumberFormat="1" applyFont="1" applyFill="1" applyBorder="1" applyAlignment="1">
      <alignment horizontal="center" vertical="center"/>
    </xf>
    <xf numFmtId="49" fontId="66" fillId="13" borderId="29" xfId="0" applyNumberFormat="1" applyFont="1" applyFill="1" applyBorder="1" applyAlignment="1">
      <alignment horizontal="left" vertical="center"/>
    </xf>
    <xf numFmtId="49" fontId="66" fillId="13" borderId="29" xfId="0" applyNumberFormat="1" applyFont="1" applyFill="1" applyBorder="1" applyAlignment="1">
      <alignment horizontal="center" vertical="center"/>
    </xf>
    <xf numFmtId="38" fontId="66" fillId="13" borderId="29" xfId="0" applyNumberFormat="1" applyFont="1" applyFill="1" applyBorder="1" applyAlignment="1">
      <alignment horizontal="right" vertical="center"/>
    </xf>
    <xf numFmtId="177" fontId="66" fillId="13" borderId="29" xfId="0" applyNumberFormat="1" applyFont="1" applyFill="1" applyBorder="1" applyAlignment="1">
      <alignment horizontal="right" vertical="center"/>
    </xf>
    <xf numFmtId="9" fontId="65" fillId="13" borderId="29" xfId="0" applyNumberFormat="1" applyFont="1" applyFill="1" applyBorder="1" applyAlignment="1">
      <alignment vertical="center"/>
    </xf>
    <xf numFmtId="38" fontId="66" fillId="13" borderId="29" xfId="48" applyNumberFormat="1" applyFont="1" applyFill="1" applyBorder="1" applyAlignment="1">
      <alignment horizontal="right" vertical="center"/>
    </xf>
    <xf numFmtId="0" fontId="66" fillId="35" borderId="29" xfId="0" applyNumberFormat="1" applyFont="1" applyFill="1" applyBorder="1" applyAlignment="1">
      <alignment horizontal="center" vertical="center"/>
    </xf>
    <xf numFmtId="49" fontId="66" fillId="35" borderId="29" xfId="0" applyNumberFormat="1" applyFont="1" applyFill="1" applyBorder="1" applyAlignment="1">
      <alignment horizontal="left" vertical="center"/>
    </xf>
    <xf numFmtId="49" fontId="66" fillId="35" borderId="29" xfId="0" applyNumberFormat="1" applyFont="1" applyFill="1" applyBorder="1" applyAlignment="1">
      <alignment horizontal="center" vertical="center"/>
    </xf>
    <xf numFmtId="38" fontId="66" fillId="35" borderId="29" xfId="0" applyNumberFormat="1" applyFont="1" applyFill="1" applyBorder="1" applyAlignment="1">
      <alignment horizontal="right" vertical="center"/>
    </xf>
    <xf numFmtId="177" fontId="66" fillId="35" borderId="29" xfId="0" applyNumberFormat="1" applyFont="1" applyFill="1" applyBorder="1" applyAlignment="1">
      <alignment horizontal="right" vertical="center"/>
    </xf>
    <xf numFmtId="9" fontId="65" fillId="35" borderId="29" xfId="0" applyNumberFormat="1" applyFont="1" applyFill="1" applyBorder="1" applyAlignment="1">
      <alignment vertical="center"/>
    </xf>
    <xf numFmtId="176" fontId="67" fillId="0" borderId="29" xfId="0" applyNumberFormat="1" applyFont="1" applyFill="1" applyBorder="1" applyAlignment="1">
      <alignment horizontal="center" vertical="center"/>
    </xf>
    <xf numFmtId="49" fontId="67" fillId="0" borderId="29" xfId="0" applyNumberFormat="1" applyFont="1" applyFill="1" applyBorder="1" applyAlignment="1">
      <alignment horizontal="left" vertical="center"/>
    </xf>
    <xf numFmtId="49" fontId="67" fillId="0" borderId="30" xfId="0" applyNumberFormat="1" applyFont="1" applyBorder="1" applyAlignment="1">
      <alignment horizontal="center" vertical="center" wrapText="1"/>
    </xf>
    <xf numFmtId="49" fontId="67" fillId="0" borderId="29" xfId="0" applyNumberFormat="1" applyFont="1" applyFill="1" applyBorder="1" applyAlignment="1">
      <alignment horizontal="center" vertical="center"/>
    </xf>
    <xf numFmtId="177" fontId="67" fillId="0" borderId="29" xfId="0" applyNumberFormat="1" applyFont="1" applyBorder="1" applyAlignment="1">
      <alignment horizontal="right" vertical="center"/>
    </xf>
    <xf numFmtId="38" fontId="64" fillId="0" borderId="29" xfId="48" applyNumberFormat="1" applyFont="1" applyFill="1" applyBorder="1" applyAlignment="1">
      <alignment vertical="center"/>
    </xf>
    <xf numFmtId="38" fontId="64" fillId="0" borderId="29" xfId="0" applyNumberFormat="1" applyFont="1" applyFill="1" applyBorder="1" applyAlignment="1">
      <alignment vertical="center"/>
    </xf>
    <xf numFmtId="49" fontId="67" fillId="0" borderId="30" xfId="0" applyNumberFormat="1" applyFont="1" applyFill="1" applyBorder="1" applyAlignment="1">
      <alignment horizontal="center" vertical="center" wrapText="1"/>
    </xf>
    <xf numFmtId="38" fontId="67" fillId="0" borderId="30" xfId="0" applyNumberFormat="1" applyFont="1" applyFill="1" applyBorder="1" applyAlignment="1">
      <alignment horizontal="right" vertical="center"/>
    </xf>
    <xf numFmtId="177" fontId="67" fillId="0" borderId="29" xfId="0" applyNumberFormat="1" applyFont="1" applyFill="1" applyBorder="1" applyAlignment="1">
      <alignment horizontal="right" vertical="center"/>
    </xf>
    <xf numFmtId="176" fontId="66" fillId="13" borderId="29" xfId="0" applyNumberFormat="1" applyFont="1" applyFill="1" applyBorder="1" applyAlignment="1">
      <alignment horizontal="center" vertical="center"/>
    </xf>
    <xf numFmtId="38" fontId="65" fillId="13" borderId="29" xfId="48" applyNumberFormat="1" applyFont="1" applyFill="1" applyBorder="1" applyAlignment="1">
      <alignment vertical="center"/>
    </xf>
    <xf numFmtId="177" fontId="67" fillId="0" borderId="30" xfId="0" applyNumberFormat="1" applyFont="1" applyBorder="1" applyAlignment="1">
      <alignment horizontal="right" vertical="center" wrapText="1"/>
    </xf>
    <xf numFmtId="177" fontId="67" fillId="0" borderId="30" xfId="0" applyNumberFormat="1" applyFont="1" applyFill="1" applyBorder="1" applyAlignment="1">
      <alignment horizontal="right" vertical="center" wrapText="1"/>
    </xf>
    <xf numFmtId="49" fontId="68" fillId="0" borderId="29" xfId="0" applyNumberFormat="1" applyFont="1" applyFill="1" applyBorder="1" applyAlignment="1">
      <alignment horizontal="center" vertical="center"/>
    </xf>
    <xf numFmtId="177" fontId="67" fillId="0" borderId="30" xfId="0" applyNumberFormat="1" applyFont="1" applyBorder="1" applyAlignment="1">
      <alignment horizontal="right" vertical="center"/>
    </xf>
    <xf numFmtId="176" fontId="66" fillId="35" borderId="29" xfId="0" applyNumberFormat="1" applyFont="1" applyFill="1" applyBorder="1" applyAlignment="1">
      <alignment horizontal="center" vertical="center"/>
    </xf>
    <xf numFmtId="176" fontId="64" fillId="0" borderId="29" xfId="0" applyNumberFormat="1" applyFont="1" applyFill="1" applyBorder="1" applyAlignment="1">
      <alignment horizontal="center" vertical="center"/>
    </xf>
    <xf numFmtId="49" fontId="67" fillId="0" borderId="29" xfId="0" applyNumberFormat="1" applyFont="1" applyBorder="1" applyAlignment="1">
      <alignment horizontal="left" vertical="center"/>
    </xf>
    <xf numFmtId="49" fontId="67" fillId="0" borderId="29" xfId="0" applyNumberFormat="1" applyFont="1" applyBorder="1" applyAlignment="1">
      <alignment horizontal="center" vertical="center"/>
    </xf>
    <xf numFmtId="38" fontId="67" fillId="0" borderId="29" xfId="0" applyNumberFormat="1" applyFont="1" applyBorder="1" applyAlignment="1">
      <alignment horizontal="right" vertical="center"/>
    </xf>
    <xf numFmtId="49" fontId="68" fillId="0" borderId="29" xfId="0" applyNumberFormat="1" applyFont="1" applyBorder="1" applyAlignment="1">
      <alignment horizontal="center" vertical="center"/>
    </xf>
    <xf numFmtId="49" fontId="64" fillId="0" borderId="29" xfId="0" applyNumberFormat="1" applyFont="1" applyBorder="1" applyAlignment="1">
      <alignment horizontal="center" vertical="center"/>
    </xf>
    <xf numFmtId="176" fontId="65" fillId="13" borderId="29" xfId="0" applyNumberFormat="1" applyFont="1" applyFill="1" applyBorder="1" applyAlignment="1">
      <alignment horizontal="center" vertical="center"/>
    </xf>
    <xf numFmtId="177" fontId="64" fillId="0" borderId="0" xfId="0" applyNumberFormat="1" applyFont="1" applyFill="1" applyAlignment="1">
      <alignment vertical="center"/>
    </xf>
    <xf numFmtId="49" fontId="67" fillId="0" borderId="32" xfId="0" applyNumberFormat="1" applyFont="1" applyBorder="1" applyAlignment="1">
      <alignment horizontal="left" vertical="center"/>
    </xf>
    <xf numFmtId="49" fontId="67" fillId="0" borderId="32" xfId="0" applyNumberFormat="1" applyFont="1" applyBorder="1" applyAlignment="1">
      <alignment horizontal="center" vertical="center"/>
    </xf>
    <xf numFmtId="38" fontId="67" fillId="0" borderId="32" xfId="0" applyNumberFormat="1" applyFont="1" applyBorder="1" applyAlignment="1">
      <alignment horizontal="right" vertical="center"/>
    </xf>
    <xf numFmtId="38" fontId="64" fillId="0" borderId="32" xfId="48" applyNumberFormat="1" applyFont="1" applyFill="1" applyBorder="1" applyAlignment="1">
      <alignment vertical="center"/>
    </xf>
    <xf numFmtId="38" fontId="64" fillId="0" borderId="32" xfId="0" applyNumberFormat="1" applyFont="1" applyFill="1" applyBorder="1" applyAlignment="1">
      <alignment vertical="center"/>
    </xf>
    <xf numFmtId="0" fontId="65" fillId="13" borderId="29" xfId="0" applyFont="1" applyFill="1" applyBorder="1" applyAlignment="1">
      <alignment vertical="center"/>
    </xf>
    <xf numFmtId="38" fontId="65" fillId="13" borderId="29" xfId="0" applyNumberFormat="1" applyFont="1" applyFill="1" applyBorder="1" applyAlignment="1">
      <alignment vertical="center"/>
    </xf>
    <xf numFmtId="177" fontId="65" fillId="13" borderId="29" xfId="0" applyNumberFormat="1" applyFont="1" applyFill="1" applyBorder="1" applyAlignment="1">
      <alignment vertical="center"/>
    </xf>
    <xf numFmtId="0" fontId="65" fillId="35" borderId="29" xfId="0" applyFont="1" applyFill="1" applyBorder="1" applyAlignment="1">
      <alignment vertical="center"/>
    </xf>
    <xf numFmtId="38" fontId="65" fillId="35" borderId="29" xfId="0" applyNumberFormat="1" applyFont="1" applyFill="1" applyBorder="1" applyAlignment="1">
      <alignment vertical="center"/>
    </xf>
    <xf numFmtId="177" fontId="65" fillId="35" borderId="29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vertical="center"/>
    </xf>
    <xf numFmtId="38" fontId="65" fillId="0" borderId="29" xfId="0" applyNumberFormat="1" applyFont="1" applyFill="1" applyBorder="1" applyAlignment="1">
      <alignment vertical="center"/>
    </xf>
    <xf numFmtId="9" fontId="65" fillId="0" borderId="29" xfId="0" applyNumberFormat="1" applyFont="1" applyFill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33" borderId="37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4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D3"/>
    </sheetView>
  </sheetViews>
  <sheetFormatPr defaultColWidth="9.00390625" defaultRowHeight="16.5" customHeight="1"/>
  <cols>
    <col min="1" max="1" width="30.25390625" style="0" customWidth="1"/>
    <col min="2" max="2" width="25.625" style="22" customWidth="1"/>
    <col min="3" max="3" width="30.625" style="0" customWidth="1"/>
    <col min="4" max="4" width="25.625" style="22" customWidth="1"/>
    <col min="5" max="5" width="15.625" style="1" customWidth="1"/>
    <col min="6" max="6" width="20.125" style="0" customWidth="1"/>
  </cols>
  <sheetData>
    <row r="1" spans="1:4" ht="16.5" customHeight="1">
      <c r="A1" s="149" t="s">
        <v>0</v>
      </c>
      <c r="B1" s="149"/>
      <c r="C1" s="149"/>
      <c r="D1" s="149"/>
    </row>
    <row r="2" spans="1:4" ht="16.5" customHeight="1">
      <c r="A2" s="149"/>
      <c r="B2" s="149"/>
      <c r="C2" s="149"/>
      <c r="D2" s="149"/>
    </row>
    <row r="3" spans="1:4" ht="16.5" customHeight="1">
      <c r="A3" s="149"/>
      <c r="B3" s="149"/>
      <c r="C3" s="149"/>
      <c r="D3" s="149"/>
    </row>
    <row r="4" spans="1:4" ht="16.5" customHeight="1">
      <c r="A4" s="150" t="s">
        <v>1</v>
      </c>
      <c r="B4" s="150"/>
      <c r="C4" s="150"/>
      <c r="D4" s="150"/>
    </row>
    <row r="5" spans="1:4" ht="16.5" customHeight="1">
      <c r="A5" s="2"/>
      <c r="B5" s="3"/>
      <c r="C5" s="2"/>
      <c r="D5" s="3"/>
    </row>
    <row r="6" spans="1:4" ht="16.5" customHeight="1" thickBot="1">
      <c r="A6" s="4" t="s">
        <v>2</v>
      </c>
      <c r="B6" s="3"/>
      <c r="C6" s="2"/>
      <c r="D6" s="5" t="s">
        <v>3</v>
      </c>
    </row>
    <row r="7" spans="1:4" ht="30" customHeight="1" thickBot="1">
      <c r="A7" s="151" t="s">
        <v>4</v>
      </c>
      <c r="B7" s="152"/>
      <c r="C7" s="153" t="s">
        <v>5</v>
      </c>
      <c r="D7" s="152"/>
    </row>
    <row r="8" spans="1:4" ht="30" customHeight="1" thickBot="1">
      <c r="A8" s="6" t="s">
        <v>6</v>
      </c>
      <c r="B8" s="7" t="s">
        <v>7</v>
      </c>
      <c r="C8" s="6" t="s">
        <v>6</v>
      </c>
      <c r="D8" s="7" t="s">
        <v>7</v>
      </c>
    </row>
    <row r="9" spans="1:4" ht="30" customHeight="1">
      <c r="A9" s="8" t="s">
        <v>8</v>
      </c>
      <c r="B9" s="9">
        <v>266190382614</v>
      </c>
      <c r="C9" s="10" t="s">
        <v>9</v>
      </c>
      <c r="D9" s="9">
        <v>237346268709</v>
      </c>
    </row>
    <row r="10" spans="1:4" ht="30" customHeight="1">
      <c r="A10" s="11" t="s">
        <v>10</v>
      </c>
      <c r="B10" s="12">
        <v>29107561614</v>
      </c>
      <c r="C10" s="13" t="s">
        <v>11</v>
      </c>
      <c r="D10" s="12">
        <v>217232192260</v>
      </c>
    </row>
    <row r="11" spans="1:4" ht="30" customHeight="1">
      <c r="A11" s="11" t="s">
        <v>12</v>
      </c>
      <c r="B11" s="12">
        <v>237082821000</v>
      </c>
      <c r="C11" s="13" t="s">
        <v>13</v>
      </c>
      <c r="D11" s="12">
        <v>98474730</v>
      </c>
    </row>
    <row r="12" spans="1:6" s="1" customFormat="1" ht="30" customHeight="1">
      <c r="A12" s="8"/>
      <c r="B12" s="9"/>
      <c r="C12" s="13" t="s">
        <v>14</v>
      </c>
      <c r="D12" s="12">
        <v>10721622309</v>
      </c>
      <c r="F12"/>
    </row>
    <row r="13" spans="1:6" s="1" customFormat="1" ht="30" customHeight="1">
      <c r="A13" s="8" t="s">
        <v>15</v>
      </c>
      <c r="B13" s="9">
        <v>8103166531</v>
      </c>
      <c r="C13" s="13" t="s">
        <v>16</v>
      </c>
      <c r="D13" s="12">
        <v>9293979410</v>
      </c>
      <c r="F13"/>
    </row>
    <row r="14" spans="1:6" s="1" customFormat="1" ht="30" customHeight="1">
      <c r="A14" s="11"/>
      <c r="B14" s="12"/>
      <c r="C14" s="13"/>
      <c r="D14" s="12"/>
      <c r="F14"/>
    </row>
    <row r="15" spans="1:6" s="1" customFormat="1" ht="30" customHeight="1">
      <c r="A15" s="8" t="s">
        <v>17</v>
      </c>
      <c r="B15" s="9">
        <v>36118966706</v>
      </c>
      <c r="C15" s="10" t="s">
        <v>18</v>
      </c>
      <c r="D15" s="9">
        <v>17491201347</v>
      </c>
      <c r="F15"/>
    </row>
    <row r="16" spans="1:4" ht="30" customHeight="1">
      <c r="A16" s="11" t="s">
        <v>10</v>
      </c>
      <c r="B16" s="12">
        <v>18379690828</v>
      </c>
      <c r="C16" s="13" t="s">
        <v>19</v>
      </c>
      <c r="D16" s="12">
        <v>16450080527</v>
      </c>
    </row>
    <row r="17" spans="1:4" ht="30" customHeight="1">
      <c r="A17" s="11" t="s">
        <v>12</v>
      </c>
      <c r="B17" s="12">
        <v>17739275878</v>
      </c>
      <c r="C17" s="13" t="s">
        <v>20</v>
      </c>
      <c r="D17" s="12">
        <v>1041120820</v>
      </c>
    </row>
    <row r="18" spans="1:4" ht="30" customHeight="1">
      <c r="A18" s="11"/>
      <c r="B18" s="12"/>
      <c r="C18" s="13"/>
      <c r="D18" s="12"/>
    </row>
    <row r="19" spans="1:4" ht="30" customHeight="1">
      <c r="A19" s="8" t="s">
        <v>21</v>
      </c>
      <c r="B19" s="9">
        <v>46956940920.27273</v>
      </c>
      <c r="C19" s="10" t="s">
        <v>22</v>
      </c>
      <c r="D19" s="9">
        <v>12161548612</v>
      </c>
    </row>
    <row r="20" spans="1:4" ht="30" customHeight="1">
      <c r="A20" s="11" t="s">
        <v>10</v>
      </c>
      <c r="B20" s="12">
        <v>37712072644</v>
      </c>
      <c r="C20" s="13" t="s">
        <v>11</v>
      </c>
      <c r="D20" s="12">
        <v>3882960605</v>
      </c>
    </row>
    <row r="21" spans="1:4" ht="30" customHeight="1">
      <c r="A21" s="11" t="s">
        <v>23</v>
      </c>
      <c r="B21" s="12">
        <v>9244868276</v>
      </c>
      <c r="C21" s="13" t="s">
        <v>13</v>
      </c>
      <c r="D21" s="12">
        <v>8004691801</v>
      </c>
    </row>
    <row r="22" spans="1:4" ht="30" customHeight="1">
      <c r="A22" s="11"/>
      <c r="B22" s="14"/>
      <c r="C22" s="13" t="s">
        <v>14</v>
      </c>
      <c r="D22" s="12">
        <v>273896206</v>
      </c>
    </row>
    <row r="23" spans="1:4" ht="30" customHeight="1">
      <c r="A23" s="11"/>
      <c r="B23" s="14"/>
      <c r="C23" s="13"/>
      <c r="D23" s="12"/>
    </row>
    <row r="24" spans="1:4" ht="30" customHeight="1">
      <c r="A24" s="11"/>
      <c r="B24" s="14"/>
      <c r="C24" s="10" t="s">
        <v>24</v>
      </c>
      <c r="D24" s="9">
        <v>90370438103</v>
      </c>
    </row>
    <row r="25" spans="1:4" ht="30" customHeight="1">
      <c r="A25" s="11"/>
      <c r="B25" s="14"/>
      <c r="C25" s="13" t="s">
        <v>11</v>
      </c>
      <c r="D25" s="12">
        <v>28625149222</v>
      </c>
    </row>
    <row r="26" spans="1:4" ht="30" customHeight="1">
      <c r="A26" s="11"/>
      <c r="B26" s="14"/>
      <c r="C26" s="13" t="s">
        <v>25</v>
      </c>
      <c r="D26" s="12">
        <v>25123448191</v>
      </c>
    </row>
    <row r="27" spans="1:4" ht="30" customHeight="1">
      <c r="A27" s="11"/>
      <c r="B27" s="14"/>
      <c r="C27" s="13" t="s">
        <v>26</v>
      </c>
      <c r="D27" s="12">
        <v>36621840690</v>
      </c>
    </row>
    <row r="28" spans="1:4" ht="30" customHeight="1" thickBot="1">
      <c r="A28" s="15"/>
      <c r="B28" s="16"/>
      <c r="C28" s="13"/>
      <c r="D28" s="14"/>
    </row>
    <row r="29" spans="1:5" ht="30" customHeight="1" thickBot="1">
      <c r="A29" s="17" t="s">
        <v>27</v>
      </c>
      <c r="B29" s="18">
        <f>B9+B12+B13+B15+B19</f>
        <v>357369456771.2727</v>
      </c>
      <c r="C29" s="19" t="s">
        <v>27</v>
      </c>
      <c r="D29" s="18">
        <f>D9+D15+D19+D24</f>
        <v>357369456771</v>
      </c>
      <c r="E29" s="20">
        <f>B29-D29</f>
        <v>0.272705078125</v>
      </c>
    </row>
    <row r="34" spans="2:4" s="1" customFormat="1" ht="16.5" customHeight="1">
      <c r="B34" s="21"/>
      <c r="D34" s="22"/>
    </row>
  </sheetData>
  <sheetProtection/>
  <mergeCells count="4">
    <mergeCell ref="A1:D3"/>
    <mergeCell ref="A4:D4"/>
    <mergeCell ref="A7:B7"/>
    <mergeCell ref="C7:D7"/>
  </mergeCells>
  <printOptions horizontalCentered="1"/>
  <pageMargins left="0.3937007874015748" right="0.3937007874015748" top="0.7874015748031497" bottom="0.7874015748031497" header="0.15748031496062992" footer="0.1968503937007874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3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40.625" style="0" customWidth="1"/>
    <col min="2" max="2" width="25.625" style="23" customWidth="1"/>
    <col min="3" max="3" width="40.625" style="0" customWidth="1"/>
    <col min="4" max="4" width="25.625" style="23" customWidth="1"/>
    <col min="5" max="5" width="18.125" style="0" bestFit="1" customWidth="1"/>
  </cols>
  <sheetData>
    <row r="2" spans="1:4" ht="31.5">
      <c r="A2" s="154" t="s">
        <v>28</v>
      </c>
      <c r="B2" s="154"/>
      <c r="C2" s="154"/>
      <c r="D2" s="154"/>
    </row>
    <row r="3" spans="1:4" s="24" customFormat="1" ht="17.25">
      <c r="A3" s="155" t="s">
        <v>29</v>
      </c>
      <c r="B3" s="155"/>
      <c r="C3" s="155"/>
      <c r="D3" s="155"/>
    </row>
    <row r="4" spans="1:4" s="24" customFormat="1" ht="17.25">
      <c r="A4" s="25"/>
      <c r="B4" s="26"/>
      <c r="C4" s="25"/>
      <c r="D4" s="27"/>
    </row>
    <row r="5" spans="1:4" s="24" customFormat="1" ht="18" thickBot="1">
      <c r="A5" s="25" t="s">
        <v>30</v>
      </c>
      <c r="B5" s="26"/>
      <c r="C5" s="25"/>
      <c r="D5" s="28" t="s">
        <v>31</v>
      </c>
    </row>
    <row r="6" spans="1:4" s="24" customFormat="1" ht="17.25">
      <c r="A6" s="156" t="s">
        <v>32</v>
      </c>
      <c r="B6" s="157"/>
      <c r="C6" s="158" t="s">
        <v>33</v>
      </c>
      <c r="D6" s="157"/>
    </row>
    <row r="7" spans="1:4" s="24" customFormat="1" ht="17.25">
      <c r="A7" s="29" t="s">
        <v>34</v>
      </c>
      <c r="B7" s="30" t="s">
        <v>35</v>
      </c>
      <c r="C7" s="31" t="s">
        <v>34</v>
      </c>
      <c r="D7" s="30" t="s">
        <v>35</v>
      </c>
    </row>
    <row r="8" spans="1:4" s="24" customFormat="1" ht="17.25">
      <c r="A8" s="32"/>
      <c r="B8" s="33"/>
      <c r="C8" s="34"/>
      <c r="D8" s="33"/>
    </row>
    <row r="9" spans="1:4" s="24" customFormat="1" ht="20.25">
      <c r="A9" s="35" t="s">
        <v>36</v>
      </c>
      <c r="B9" s="36">
        <v>266190382614</v>
      </c>
      <c r="C9" s="37" t="s">
        <v>37</v>
      </c>
      <c r="D9" s="36">
        <v>266190382614</v>
      </c>
    </row>
    <row r="10" spans="1:4" s="25" customFormat="1" ht="17.25">
      <c r="A10" s="38" t="s">
        <v>38</v>
      </c>
      <c r="B10" s="39">
        <v>29107561614</v>
      </c>
      <c r="C10" s="40" t="s">
        <v>38</v>
      </c>
      <c r="D10" s="39">
        <v>29107561614</v>
      </c>
    </row>
    <row r="11" spans="1:6" s="24" customFormat="1" ht="17.25">
      <c r="A11" s="41" t="s">
        <v>39</v>
      </c>
      <c r="B11" s="42">
        <v>29107561614</v>
      </c>
      <c r="C11" s="43" t="s">
        <v>40</v>
      </c>
      <c r="D11" s="42">
        <v>29107561614</v>
      </c>
      <c r="E11" s="44"/>
      <c r="F11" s="44"/>
    </row>
    <row r="12" spans="1:4" s="24" customFormat="1" ht="17.25">
      <c r="A12" s="41"/>
      <c r="B12" s="42"/>
      <c r="C12" s="43" t="s">
        <v>41</v>
      </c>
      <c r="D12" s="42">
        <v>26383395567</v>
      </c>
    </row>
    <row r="13" spans="1:5" s="24" customFormat="1" ht="17.25">
      <c r="A13" s="38" t="s">
        <v>42</v>
      </c>
      <c r="B13" s="39">
        <v>237082821000</v>
      </c>
      <c r="C13" s="43" t="s">
        <v>43</v>
      </c>
      <c r="D13" s="42">
        <v>2724166047</v>
      </c>
      <c r="E13" s="44"/>
    </row>
    <row r="14" spans="1:4" s="25" customFormat="1" ht="17.25">
      <c r="A14" s="41" t="s">
        <v>44</v>
      </c>
      <c r="B14" s="42">
        <v>219892821000</v>
      </c>
      <c r="C14" s="43" t="s">
        <v>45</v>
      </c>
      <c r="D14" s="42">
        <v>1905173311</v>
      </c>
    </row>
    <row r="15" spans="1:5" s="24" customFormat="1" ht="18">
      <c r="A15" s="41" t="s">
        <v>46</v>
      </c>
      <c r="B15" s="42">
        <v>17190000000</v>
      </c>
      <c r="C15" s="43" t="s">
        <v>47</v>
      </c>
      <c r="D15" s="42">
        <v>818992736</v>
      </c>
      <c r="E15" s="44"/>
    </row>
    <row r="16" spans="1:4" s="24" customFormat="1" ht="17.25">
      <c r="A16" s="41"/>
      <c r="B16" s="42"/>
      <c r="C16" s="43"/>
      <c r="D16" s="42"/>
    </row>
    <row r="17" spans="1:4" s="24" customFormat="1" ht="16.5" customHeight="1">
      <c r="A17" s="41"/>
      <c r="B17" s="42"/>
      <c r="C17" s="40" t="s">
        <v>48</v>
      </c>
      <c r="D17" s="39">
        <v>237082821000</v>
      </c>
    </row>
    <row r="18" spans="1:5" s="24" customFormat="1" ht="16.5" customHeight="1">
      <c r="A18" s="41"/>
      <c r="B18" s="42"/>
      <c r="C18" s="43" t="s">
        <v>49</v>
      </c>
      <c r="D18" s="42">
        <v>219892821000</v>
      </c>
      <c r="E18" s="44"/>
    </row>
    <row r="19" spans="1:5" s="24" customFormat="1" ht="16.5" customHeight="1">
      <c r="A19" s="41"/>
      <c r="B19" s="42"/>
      <c r="C19" s="43" t="s">
        <v>41</v>
      </c>
      <c r="D19" s="42">
        <v>190848796693</v>
      </c>
      <c r="E19" s="44"/>
    </row>
    <row r="20" spans="1:4" s="24" customFormat="1" ht="16.5" customHeight="1">
      <c r="A20" s="41"/>
      <c r="B20" s="42"/>
      <c r="C20" s="43" t="s">
        <v>50</v>
      </c>
      <c r="D20" s="42">
        <v>28625149222</v>
      </c>
    </row>
    <row r="21" spans="1:4" s="24" customFormat="1" ht="16.5" customHeight="1">
      <c r="A21" s="41"/>
      <c r="B21" s="42"/>
      <c r="C21" s="43" t="s">
        <v>51</v>
      </c>
      <c r="D21" s="42">
        <v>418875085</v>
      </c>
    </row>
    <row r="22" spans="1:4" s="24" customFormat="1" ht="16.5" customHeight="1">
      <c r="A22" s="41"/>
      <c r="B22" s="42"/>
      <c r="C22" s="43" t="s">
        <v>47</v>
      </c>
      <c r="D22" s="42">
        <v>418875085</v>
      </c>
    </row>
    <row r="23" spans="1:5" s="24" customFormat="1" ht="16.5" customHeight="1">
      <c r="A23" s="41"/>
      <c r="B23" s="42"/>
      <c r="C23" s="43" t="s">
        <v>52</v>
      </c>
      <c r="D23" s="42">
        <v>17190000000</v>
      </c>
      <c r="E23" s="44"/>
    </row>
    <row r="24" spans="1:5" s="24" customFormat="1" ht="16.5" customHeight="1">
      <c r="A24" s="41"/>
      <c r="B24" s="42"/>
      <c r="C24" s="43" t="s">
        <v>41</v>
      </c>
      <c r="D24" s="42">
        <v>16450080527</v>
      </c>
      <c r="E24" s="44"/>
    </row>
    <row r="25" spans="1:4" s="24" customFormat="1" ht="16.5" customHeight="1">
      <c r="A25" s="41"/>
      <c r="B25" s="42"/>
      <c r="C25" s="43" t="s">
        <v>53</v>
      </c>
      <c r="D25" s="42">
        <v>11470468160</v>
      </c>
    </row>
    <row r="26" spans="1:4" s="24" customFormat="1" ht="16.5" customHeight="1">
      <c r="A26" s="41"/>
      <c r="B26" s="42"/>
      <c r="C26" s="43" t="s">
        <v>54</v>
      </c>
      <c r="D26" s="42">
        <v>4979612367</v>
      </c>
    </row>
    <row r="27" spans="1:4" s="24" customFormat="1" ht="16.5" customHeight="1">
      <c r="A27" s="41"/>
      <c r="B27" s="42"/>
      <c r="C27" s="43" t="s">
        <v>55</v>
      </c>
      <c r="D27" s="42">
        <v>739919473</v>
      </c>
    </row>
    <row r="28" spans="1:4" s="24" customFormat="1" ht="16.5" customHeight="1">
      <c r="A28" s="41"/>
      <c r="B28" s="42"/>
      <c r="C28" s="43" t="s">
        <v>53</v>
      </c>
      <c r="D28" s="42">
        <v>684531840</v>
      </c>
    </row>
    <row r="29" spans="1:5" s="24" customFormat="1" ht="16.5" customHeight="1">
      <c r="A29" s="41"/>
      <c r="B29" s="42"/>
      <c r="C29" s="43" t="s">
        <v>54</v>
      </c>
      <c r="D29" s="42">
        <v>55387633</v>
      </c>
      <c r="E29" s="45"/>
    </row>
    <row r="30" spans="1:5" s="24" customFormat="1" ht="16.5" customHeight="1">
      <c r="A30" s="46"/>
      <c r="B30" s="47"/>
      <c r="C30" s="48"/>
      <c r="D30" s="47"/>
      <c r="E30" s="45"/>
    </row>
    <row r="31" spans="1:5" s="24" customFormat="1" ht="16.5" customHeight="1">
      <c r="A31" s="49" t="s">
        <v>56</v>
      </c>
      <c r="B31" s="50">
        <v>8103166531</v>
      </c>
      <c r="C31" s="51" t="s">
        <v>57</v>
      </c>
      <c r="D31" s="50">
        <v>8103166531</v>
      </c>
      <c r="E31" s="45"/>
    </row>
    <row r="32" spans="1:4" s="24" customFormat="1" ht="16.5" customHeight="1">
      <c r="A32" s="38" t="s">
        <v>58</v>
      </c>
      <c r="B32" s="39">
        <v>7824207775</v>
      </c>
      <c r="C32" s="40" t="s">
        <v>59</v>
      </c>
      <c r="D32" s="39">
        <v>98474730</v>
      </c>
    </row>
    <row r="33" spans="1:5" s="24" customFormat="1" ht="16.5" customHeight="1">
      <c r="A33" s="52" t="s">
        <v>60</v>
      </c>
      <c r="B33" s="53">
        <v>6736681067</v>
      </c>
      <c r="C33" s="54" t="s">
        <v>61</v>
      </c>
      <c r="D33" s="53">
        <v>98474730</v>
      </c>
      <c r="E33" s="44"/>
    </row>
    <row r="34" spans="1:4" s="24" customFormat="1" ht="16.5" customHeight="1">
      <c r="A34" s="52" t="s">
        <v>62</v>
      </c>
      <c r="B34" s="53">
        <v>1016125645</v>
      </c>
      <c r="C34" s="55"/>
      <c r="D34" s="56"/>
    </row>
    <row r="35" spans="1:4" s="24" customFormat="1" ht="16.5" customHeight="1">
      <c r="A35" s="52" t="s">
        <v>63</v>
      </c>
      <c r="B35" s="53">
        <v>71401063</v>
      </c>
      <c r="C35" s="55" t="s">
        <v>64</v>
      </c>
      <c r="D35" s="56">
        <v>8004691801</v>
      </c>
    </row>
    <row r="36" spans="1:4" s="24" customFormat="1" ht="16.5" customHeight="1">
      <c r="A36" s="52"/>
      <c r="B36" s="53"/>
      <c r="C36" s="54" t="s">
        <v>65</v>
      </c>
      <c r="D36" s="53">
        <v>8004691801</v>
      </c>
    </row>
    <row r="37" spans="1:4" s="24" customFormat="1" ht="16.5" customHeight="1">
      <c r="A37" s="57" t="s">
        <v>66</v>
      </c>
      <c r="B37" s="56">
        <v>278958756</v>
      </c>
      <c r="C37" s="54"/>
      <c r="D37" s="53"/>
    </row>
    <row r="38" spans="1:4" s="24" customFormat="1" ht="16.5" customHeight="1">
      <c r="A38" s="52" t="s">
        <v>67</v>
      </c>
      <c r="B38" s="53">
        <v>278958756</v>
      </c>
      <c r="C38" s="54"/>
      <c r="D38" s="53"/>
    </row>
    <row r="39" spans="1:4" s="24" customFormat="1" ht="16.5" customHeight="1">
      <c r="A39" s="52"/>
      <c r="B39" s="53"/>
      <c r="C39" s="54"/>
      <c r="D39" s="53"/>
    </row>
    <row r="40" spans="1:4" s="24" customFormat="1" ht="16.5" customHeight="1">
      <c r="A40" s="49" t="s">
        <v>68</v>
      </c>
      <c r="B40" s="50">
        <v>36118966706</v>
      </c>
      <c r="C40" s="51" t="s">
        <v>69</v>
      </c>
      <c r="D40" s="50">
        <v>36118966706</v>
      </c>
    </row>
    <row r="41" spans="1:5" s="24" customFormat="1" ht="16.5" customHeight="1">
      <c r="A41" s="38" t="s">
        <v>70</v>
      </c>
      <c r="B41" s="39">
        <v>18379690828</v>
      </c>
      <c r="C41" s="40" t="s">
        <v>59</v>
      </c>
      <c r="D41" s="39">
        <v>10721622309</v>
      </c>
      <c r="E41" s="44"/>
    </row>
    <row r="42" spans="1:4" s="24" customFormat="1" ht="16.5" customHeight="1">
      <c r="A42" s="58" t="s">
        <v>71</v>
      </c>
      <c r="B42" s="59">
        <v>9051170826</v>
      </c>
      <c r="C42" s="60" t="s">
        <v>72</v>
      </c>
      <c r="D42" s="59">
        <v>93756330</v>
      </c>
    </row>
    <row r="43" spans="1:4" s="24" customFormat="1" ht="16.5" customHeight="1">
      <c r="A43" s="58" t="s">
        <v>73</v>
      </c>
      <c r="B43" s="59">
        <v>8045754197</v>
      </c>
      <c r="C43" s="60" t="s">
        <v>74</v>
      </c>
      <c r="D43" s="59">
        <v>2781792451</v>
      </c>
    </row>
    <row r="44" spans="1:4" ht="16.5" customHeight="1">
      <c r="A44" s="58" t="s">
        <v>75</v>
      </c>
      <c r="B44" s="59">
        <v>966553564</v>
      </c>
      <c r="C44" s="60" t="s">
        <v>76</v>
      </c>
      <c r="D44" s="59">
        <v>181500180</v>
      </c>
    </row>
    <row r="45" spans="1:4" ht="16.5" customHeight="1">
      <c r="A45" s="58" t="s">
        <v>77</v>
      </c>
      <c r="B45" s="59">
        <v>210162296</v>
      </c>
      <c r="C45" s="60" t="s">
        <v>78</v>
      </c>
      <c r="D45" s="59">
        <v>7347000000</v>
      </c>
    </row>
    <row r="46" spans="1:4" ht="16.5" customHeight="1">
      <c r="A46" s="58" t="s">
        <v>79</v>
      </c>
      <c r="B46" s="59">
        <v>5488855</v>
      </c>
      <c r="C46" s="60" t="s">
        <v>80</v>
      </c>
      <c r="D46" s="59">
        <v>75632008</v>
      </c>
    </row>
    <row r="47" spans="1:4" ht="16.5" customHeight="1">
      <c r="A47" s="58" t="s">
        <v>81</v>
      </c>
      <c r="B47" s="59">
        <v>100561090</v>
      </c>
      <c r="C47" s="60" t="s">
        <v>82</v>
      </c>
      <c r="D47" s="59">
        <v>241941340</v>
      </c>
    </row>
    <row r="48" spans="1:4" ht="16.5" customHeight="1">
      <c r="A48" s="58"/>
      <c r="B48" s="59"/>
      <c r="C48" s="60"/>
      <c r="D48" s="59"/>
    </row>
    <row r="49" spans="1:4" ht="16.5" customHeight="1">
      <c r="A49" s="61" t="s">
        <v>83</v>
      </c>
      <c r="B49" s="62">
        <v>17739275878</v>
      </c>
      <c r="C49" s="63" t="s">
        <v>64</v>
      </c>
      <c r="D49" s="62">
        <v>273896206</v>
      </c>
    </row>
    <row r="50" spans="1:4" ht="16.5" customHeight="1">
      <c r="A50" s="58" t="s">
        <v>84</v>
      </c>
      <c r="B50" s="59">
        <v>3203857951</v>
      </c>
      <c r="C50" s="60" t="s">
        <v>85</v>
      </c>
      <c r="D50" s="59">
        <v>169522991</v>
      </c>
    </row>
    <row r="51" spans="1:4" ht="16.5" customHeight="1">
      <c r="A51" s="58" t="s">
        <v>86</v>
      </c>
      <c r="B51" s="59">
        <v>3381100</v>
      </c>
      <c r="C51" s="60" t="s">
        <v>87</v>
      </c>
      <c r="D51" s="59">
        <v>104373215</v>
      </c>
    </row>
    <row r="52" spans="1:4" ht="16.5" customHeight="1">
      <c r="A52" s="58" t="s">
        <v>76</v>
      </c>
      <c r="B52" s="59">
        <v>81899274</v>
      </c>
      <c r="C52" s="60"/>
      <c r="D52" s="59"/>
    </row>
    <row r="53" spans="1:4" ht="16.5" customHeight="1">
      <c r="A53" s="58" t="s">
        <v>88</v>
      </c>
      <c r="B53" s="59">
        <v>12285600000</v>
      </c>
      <c r="C53" s="63" t="s">
        <v>89</v>
      </c>
      <c r="D53" s="62">
        <v>25123448191</v>
      </c>
    </row>
    <row r="54" spans="1:4" ht="16.5" customHeight="1">
      <c r="A54" s="58" t="s">
        <v>90</v>
      </c>
      <c r="B54" s="59">
        <v>1291460634</v>
      </c>
      <c r="C54" s="60" t="s">
        <v>91</v>
      </c>
      <c r="D54" s="59">
        <v>10582301200</v>
      </c>
    </row>
    <row r="55" spans="1:4" ht="16.5" customHeight="1">
      <c r="A55" s="58" t="s">
        <v>92</v>
      </c>
      <c r="B55" s="59">
        <v>132999990</v>
      </c>
      <c r="C55" s="60" t="s">
        <v>93</v>
      </c>
      <c r="D55" s="59">
        <v>13126746268</v>
      </c>
    </row>
    <row r="56" spans="1:4" ht="16.5" customHeight="1">
      <c r="A56" s="58" t="s">
        <v>94</v>
      </c>
      <c r="B56" s="59">
        <v>22727273</v>
      </c>
      <c r="C56" s="60" t="s">
        <v>95</v>
      </c>
      <c r="D56" s="59">
        <v>1225112552</v>
      </c>
    </row>
    <row r="57" spans="1:4" ht="16.5" customHeight="1">
      <c r="A57" s="58" t="s">
        <v>96</v>
      </c>
      <c r="B57" s="59">
        <v>717349656</v>
      </c>
      <c r="C57" s="60" t="s">
        <v>97</v>
      </c>
      <c r="D57" s="59">
        <v>8579332</v>
      </c>
    </row>
    <row r="58" spans="1:4" ht="16.5" customHeight="1">
      <c r="A58" s="58"/>
      <c r="B58" s="59"/>
      <c r="C58" s="60" t="s">
        <v>98</v>
      </c>
      <c r="D58" s="59">
        <v>57420476</v>
      </c>
    </row>
    <row r="59" spans="1:4" ht="16.5" customHeight="1">
      <c r="A59" s="58"/>
      <c r="B59" s="59"/>
      <c r="C59" s="60" t="s">
        <v>99</v>
      </c>
      <c r="D59" s="59">
        <v>123288363</v>
      </c>
    </row>
    <row r="60" spans="1:4" ht="16.5" customHeight="1">
      <c r="A60" s="46"/>
      <c r="B60" s="47"/>
      <c r="C60" s="48"/>
      <c r="D60" s="47"/>
    </row>
    <row r="61" spans="1:4" ht="16.5" customHeight="1">
      <c r="A61" s="49" t="s">
        <v>100</v>
      </c>
      <c r="B61" s="50">
        <v>46956940920.27273</v>
      </c>
      <c r="C61" s="51" t="s">
        <v>101</v>
      </c>
      <c r="D61" s="50">
        <v>46956940920</v>
      </c>
    </row>
    <row r="62" spans="1:4" ht="16.5" customHeight="1">
      <c r="A62" s="38" t="s">
        <v>70</v>
      </c>
      <c r="B62" s="39">
        <v>37712072644</v>
      </c>
      <c r="C62" s="40" t="s">
        <v>102</v>
      </c>
      <c r="D62" s="39">
        <v>8489116281</v>
      </c>
    </row>
    <row r="63" spans="1:4" ht="16.5" customHeight="1">
      <c r="A63" s="58" t="s">
        <v>103</v>
      </c>
      <c r="B63" s="59">
        <v>800000000</v>
      </c>
      <c r="C63" s="60" t="s">
        <v>104</v>
      </c>
      <c r="D63" s="59">
        <v>7447995461</v>
      </c>
    </row>
    <row r="64" spans="1:4" ht="16.5" customHeight="1">
      <c r="A64" s="58" t="s">
        <v>105</v>
      </c>
      <c r="B64" s="59">
        <v>35831561787</v>
      </c>
      <c r="C64" s="60" t="s">
        <v>106</v>
      </c>
      <c r="D64" s="59">
        <v>1041120820</v>
      </c>
    </row>
    <row r="65" spans="1:4" ht="16.5" customHeight="1">
      <c r="A65" s="58" t="s">
        <v>107</v>
      </c>
      <c r="B65" s="59">
        <v>1080510857</v>
      </c>
      <c r="C65" s="60" t="s">
        <v>108</v>
      </c>
      <c r="D65" s="59">
        <v>478185150</v>
      </c>
    </row>
    <row r="66" spans="1:4" ht="16.5" customHeight="1">
      <c r="A66" s="61"/>
      <c r="B66" s="62"/>
      <c r="C66" s="60" t="s">
        <v>109</v>
      </c>
      <c r="D66" s="59">
        <v>562935670</v>
      </c>
    </row>
    <row r="67" spans="1:4" ht="16.5" customHeight="1">
      <c r="A67" s="61" t="s">
        <v>83</v>
      </c>
      <c r="B67" s="62">
        <v>9244868276.272726</v>
      </c>
      <c r="C67" s="60"/>
      <c r="D67" s="59"/>
    </row>
    <row r="68" spans="1:4" ht="16.5" customHeight="1">
      <c r="A68" s="58" t="s">
        <v>110</v>
      </c>
      <c r="B68" s="59">
        <v>7629753423.272726</v>
      </c>
      <c r="C68" s="63" t="s">
        <v>111</v>
      </c>
      <c r="D68" s="62">
        <v>1845983949</v>
      </c>
    </row>
    <row r="69" spans="1:4" ht="16.5" customHeight="1">
      <c r="A69" s="58" t="s">
        <v>112</v>
      </c>
      <c r="B69" s="59">
        <v>4482390742.636362</v>
      </c>
      <c r="C69" s="60" t="s">
        <v>113</v>
      </c>
      <c r="D69" s="59">
        <v>1845983949</v>
      </c>
    </row>
    <row r="70" spans="1:4" ht="16.5" customHeight="1">
      <c r="A70" s="58" t="s">
        <v>114</v>
      </c>
      <c r="B70" s="59">
        <v>154075314.54545453</v>
      </c>
      <c r="C70" s="60"/>
      <c r="D70" s="59"/>
    </row>
    <row r="71" spans="1:4" ht="16.5" customHeight="1">
      <c r="A71" s="58" t="s">
        <v>115</v>
      </c>
      <c r="B71" s="59">
        <v>2796180538.818182</v>
      </c>
      <c r="C71" s="63" t="s">
        <v>116</v>
      </c>
      <c r="D71" s="62">
        <v>36621840690</v>
      </c>
    </row>
    <row r="72" spans="1:4" ht="16.5" customHeight="1">
      <c r="A72" s="58" t="s">
        <v>117</v>
      </c>
      <c r="B72" s="59">
        <v>197106827.27272713</v>
      </c>
      <c r="C72" s="60" t="s">
        <v>118</v>
      </c>
      <c r="D72" s="59">
        <v>2636262852</v>
      </c>
    </row>
    <row r="73" spans="1:4" ht="16.5" customHeight="1">
      <c r="A73" s="58" t="s">
        <v>119</v>
      </c>
      <c r="B73" s="59">
        <v>1342556529</v>
      </c>
      <c r="C73" s="60" t="s">
        <v>120</v>
      </c>
      <c r="D73" s="59">
        <v>800000000</v>
      </c>
    </row>
    <row r="74" spans="1:4" ht="16.5" customHeight="1">
      <c r="A74" s="58" t="s">
        <v>121</v>
      </c>
      <c r="B74" s="59">
        <v>144818996</v>
      </c>
      <c r="C74" s="60" t="s">
        <v>122</v>
      </c>
      <c r="D74" s="59">
        <v>1836262852</v>
      </c>
    </row>
    <row r="75" spans="1:4" ht="16.5" customHeight="1">
      <c r="A75" s="58" t="s">
        <v>123</v>
      </c>
      <c r="B75" s="59">
        <v>127739328</v>
      </c>
      <c r="C75" s="60" t="s">
        <v>124</v>
      </c>
      <c r="D75" s="59">
        <v>33985577838</v>
      </c>
    </row>
    <row r="76" spans="1:4" ht="16.5" customHeight="1">
      <c r="A76" s="58"/>
      <c r="B76" s="59"/>
      <c r="C76" s="60" t="s">
        <v>125</v>
      </c>
      <c r="D76" s="59">
        <v>33985577838</v>
      </c>
    </row>
    <row r="77" spans="1:4" ht="16.5" customHeight="1">
      <c r="A77" s="41"/>
      <c r="B77" s="42"/>
      <c r="C77" s="43"/>
      <c r="D77" s="42"/>
    </row>
    <row r="78" spans="1:4" ht="16.5" customHeight="1" thickBot="1">
      <c r="A78" s="64" t="s">
        <v>126</v>
      </c>
      <c r="B78" s="65">
        <f>B9+B31+B40+B61</f>
        <v>357369456771.2727</v>
      </c>
      <c r="C78" s="66" t="s">
        <v>126</v>
      </c>
      <c r="D78" s="65">
        <f>D9+D31+D40+D61</f>
        <v>357369456771</v>
      </c>
    </row>
    <row r="79" ht="16.5" customHeight="1">
      <c r="A79" s="45" t="s">
        <v>127</v>
      </c>
    </row>
    <row r="80" ht="16.5" customHeight="1">
      <c r="A80" s="45" t="s">
        <v>128</v>
      </c>
    </row>
    <row r="81" ht="16.5" customHeight="1">
      <c r="A81" s="45" t="s">
        <v>129</v>
      </c>
    </row>
    <row r="82" ht="16.5" customHeight="1">
      <c r="A82" s="67" t="s">
        <v>130</v>
      </c>
    </row>
    <row r="83" ht="16.5" customHeight="1">
      <c r="A83" s="67"/>
    </row>
  </sheetData>
  <sheetProtection/>
  <mergeCells count="4">
    <mergeCell ref="A2:D2"/>
    <mergeCell ref="A3:D3"/>
    <mergeCell ref="A6:B6"/>
    <mergeCell ref="C6:D6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6.5"/>
  <cols>
    <col min="1" max="1" width="9.625" style="68" bestFit="1" customWidth="1"/>
    <col min="2" max="2" width="45.25390625" style="68" bestFit="1" customWidth="1"/>
    <col min="3" max="3" width="15.375" style="68" bestFit="1" customWidth="1"/>
    <col min="4" max="4" width="17.375" style="68" bestFit="1" customWidth="1"/>
    <col min="5" max="5" width="8.75390625" style="68" bestFit="1" customWidth="1"/>
    <col min="6" max="7" width="14.625" style="70" customWidth="1"/>
    <col min="8" max="8" width="14.625" style="68" customWidth="1"/>
    <col min="9" max="9" width="14.625" style="71" customWidth="1"/>
    <col min="10" max="11" width="14.625" style="72" customWidth="1"/>
    <col min="12" max="13" width="14.625" style="70" customWidth="1"/>
    <col min="14" max="14" width="11.875" style="68" bestFit="1" customWidth="1"/>
    <col min="15" max="16384" width="9.00390625" style="68" customWidth="1"/>
  </cols>
  <sheetData>
    <row r="1" spans="1:13" ht="16.5" customHeight="1">
      <c r="A1" s="159" t="s">
        <v>131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9.5" customHeight="1">
      <c r="A2" s="160" t="s">
        <v>132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9.5" customHeight="1">
      <c r="A3" s="69" t="s">
        <v>133</v>
      </c>
      <c r="M3" s="73" t="s">
        <v>134</v>
      </c>
    </row>
    <row r="4" spans="1:13" ht="19.5" customHeight="1">
      <c r="A4" s="74" t="s">
        <v>135</v>
      </c>
      <c r="B4" s="74" t="s">
        <v>136</v>
      </c>
      <c r="C4" s="74" t="s">
        <v>137</v>
      </c>
      <c r="D4" s="74" t="s">
        <v>138</v>
      </c>
      <c r="E4" s="74" t="s">
        <v>139</v>
      </c>
      <c r="F4" s="75" t="s">
        <v>140</v>
      </c>
      <c r="G4" s="75" t="s">
        <v>141</v>
      </c>
      <c r="H4" s="74" t="s">
        <v>142</v>
      </c>
      <c r="I4" s="76" t="s">
        <v>143</v>
      </c>
      <c r="J4" s="77" t="s">
        <v>144</v>
      </c>
      <c r="K4" s="77" t="s">
        <v>145</v>
      </c>
      <c r="L4" s="75" t="s">
        <v>146</v>
      </c>
      <c r="M4" s="75" t="s">
        <v>147</v>
      </c>
    </row>
    <row r="5" spans="1:13" ht="19.5" customHeight="1">
      <c r="A5" s="78">
        <v>1</v>
      </c>
      <c r="B5" s="79" t="s">
        <v>148</v>
      </c>
      <c r="C5" s="80" t="s">
        <v>149</v>
      </c>
      <c r="D5" s="80" t="s">
        <v>150</v>
      </c>
      <c r="E5" s="80" t="s">
        <v>151</v>
      </c>
      <c r="F5" s="81">
        <v>24661732</v>
      </c>
      <c r="G5" s="82">
        <v>0</v>
      </c>
      <c r="H5" s="83">
        <v>24661732</v>
      </c>
      <c r="I5" s="84">
        <f aca="true" t="shared" si="0" ref="I5:I31">G5/F5</f>
        <v>0</v>
      </c>
      <c r="J5" s="85">
        <f>H5</f>
        <v>24661732</v>
      </c>
      <c r="K5" s="86"/>
      <c r="L5" s="87"/>
      <c r="M5" s="87"/>
    </row>
    <row r="6" spans="1:13" ht="19.5" customHeight="1">
      <c r="A6" s="88">
        <v>2</v>
      </c>
      <c r="B6" s="89" t="s">
        <v>152</v>
      </c>
      <c r="C6" s="90" t="s">
        <v>153</v>
      </c>
      <c r="D6" s="90" t="s">
        <v>150</v>
      </c>
      <c r="E6" s="90" t="s">
        <v>151</v>
      </c>
      <c r="F6" s="91">
        <v>13867550</v>
      </c>
      <c r="G6" s="91">
        <v>0</v>
      </c>
      <c r="H6" s="92">
        <v>13867550</v>
      </c>
      <c r="I6" s="93">
        <f t="shared" si="0"/>
        <v>0</v>
      </c>
      <c r="J6" s="94">
        <f>H6</f>
        <v>13867550</v>
      </c>
      <c r="K6" s="95"/>
      <c r="L6" s="96"/>
      <c r="M6" s="96"/>
    </row>
    <row r="7" spans="1:13" ht="19.5" customHeight="1">
      <c r="A7" s="97"/>
      <c r="B7" s="98" t="s">
        <v>154</v>
      </c>
      <c r="C7" s="99"/>
      <c r="D7" s="99"/>
      <c r="E7" s="99"/>
      <c r="F7" s="100">
        <f>SUM(F5:F6)</f>
        <v>38529282</v>
      </c>
      <c r="G7" s="100">
        <f>SUM(G5:G6)</f>
        <v>0</v>
      </c>
      <c r="H7" s="101">
        <f>SUM(H5:H6)</f>
        <v>38529282</v>
      </c>
      <c r="I7" s="102">
        <f t="shared" si="0"/>
        <v>0</v>
      </c>
      <c r="J7" s="103">
        <f>SUM(J5:J6)</f>
        <v>38529282</v>
      </c>
      <c r="K7" s="103">
        <f>SUM(K5:K6)</f>
        <v>0</v>
      </c>
      <c r="L7" s="103">
        <f>SUM(L5:L6)</f>
        <v>0</v>
      </c>
      <c r="M7" s="103">
        <f>SUM(M5:M6)</f>
        <v>0</v>
      </c>
    </row>
    <row r="8" spans="1:13" ht="19.5" customHeight="1">
      <c r="A8" s="104"/>
      <c r="B8" s="105" t="s">
        <v>155</v>
      </c>
      <c r="C8" s="106"/>
      <c r="D8" s="106"/>
      <c r="E8" s="106"/>
      <c r="F8" s="107">
        <f>F7</f>
        <v>38529282</v>
      </c>
      <c r="G8" s="107">
        <f>G7</f>
        <v>0</v>
      </c>
      <c r="H8" s="108">
        <f>H7</f>
        <v>38529282</v>
      </c>
      <c r="I8" s="109">
        <f t="shared" si="0"/>
        <v>0</v>
      </c>
      <c r="J8" s="108">
        <f>J7</f>
        <v>38529282</v>
      </c>
      <c r="K8" s="108">
        <f>K7</f>
        <v>0</v>
      </c>
      <c r="L8" s="108">
        <f>L7</f>
        <v>0</v>
      </c>
      <c r="M8" s="108">
        <f>M7</f>
        <v>0</v>
      </c>
    </row>
    <row r="9" spans="1:13" ht="19.5" customHeight="1">
      <c r="A9" s="110">
        <v>1</v>
      </c>
      <c r="B9" s="111" t="s">
        <v>156</v>
      </c>
      <c r="C9" s="112" t="s">
        <v>157</v>
      </c>
      <c r="D9" s="113" t="s">
        <v>158</v>
      </c>
      <c r="E9" s="113" t="s">
        <v>159</v>
      </c>
      <c r="F9" s="81">
        <v>153980550</v>
      </c>
      <c r="G9" s="81">
        <v>153682960</v>
      </c>
      <c r="H9" s="114">
        <v>297590</v>
      </c>
      <c r="I9" s="84">
        <f t="shared" si="0"/>
        <v>0.9980673533118306</v>
      </c>
      <c r="J9" s="115">
        <f aca="true" t="shared" si="1" ref="J9:J14">H9</f>
        <v>297590</v>
      </c>
      <c r="K9" s="115"/>
      <c r="L9" s="116"/>
      <c r="M9" s="116"/>
    </row>
    <row r="10" spans="1:13" ht="19.5" customHeight="1">
      <c r="A10" s="110">
        <v>2</v>
      </c>
      <c r="B10" s="111" t="s">
        <v>160</v>
      </c>
      <c r="C10" s="112" t="s">
        <v>161</v>
      </c>
      <c r="D10" s="113" t="s">
        <v>162</v>
      </c>
      <c r="E10" s="113" t="s">
        <v>159</v>
      </c>
      <c r="F10" s="81">
        <v>10982440</v>
      </c>
      <c r="G10" s="81">
        <v>8768750</v>
      </c>
      <c r="H10" s="114">
        <v>2213690</v>
      </c>
      <c r="I10" s="84">
        <f t="shared" si="0"/>
        <v>0.7984336814041324</v>
      </c>
      <c r="J10" s="115">
        <f t="shared" si="1"/>
        <v>2213690</v>
      </c>
      <c r="K10" s="115"/>
      <c r="L10" s="116"/>
      <c r="M10" s="116"/>
    </row>
    <row r="11" spans="1:13" ht="19.5" customHeight="1">
      <c r="A11" s="110">
        <v>3</v>
      </c>
      <c r="B11" s="111" t="s">
        <v>163</v>
      </c>
      <c r="C11" s="112" t="s">
        <v>164</v>
      </c>
      <c r="D11" s="113" t="s">
        <v>162</v>
      </c>
      <c r="E11" s="113" t="s">
        <v>159</v>
      </c>
      <c r="F11" s="81">
        <v>11108819</v>
      </c>
      <c r="G11" s="81">
        <v>9551746</v>
      </c>
      <c r="H11" s="114">
        <v>1557073</v>
      </c>
      <c r="I11" s="84">
        <f t="shared" si="0"/>
        <v>0.8598345152621534</v>
      </c>
      <c r="J11" s="115">
        <f t="shared" si="1"/>
        <v>1557073</v>
      </c>
      <c r="K11" s="115"/>
      <c r="L11" s="116"/>
      <c r="M11" s="116"/>
    </row>
    <row r="12" spans="1:13" ht="19.5" customHeight="1">
      <c r="A12" s="110">
        <v>4</v>
      </c>
      <c r="B12" s="111" t="s">
        <v>165</v>
      </c>
      <c r="C12" s="112" t="s">
        <v>166</v>
      </c>
      <c r="D12" s="113" t="s">
        <v>167</v>
      </c>
      <c r="E12" s="113" t="s">
        <v>159</v>
      </c>
      <c r="F12" s="81">
        <v>151501986</v>
      </c>
      <c r="G12" s="81">
        <v>130545639</v>
      </c>
      <c r="H12" s="114">
        <v>20956347</v>
      </c>
      <c r="I12" s="84">
        <f t="shared" si="0"/>
        <v>0.8616760905035264</v>
      </c>
      <c r="J12" s="115">
        <f t="shared" si="1"/>
        <v>20956347</v>
      </c>
      <c r="K12" s="115"/>
      <c r="L12" s="116"/>
      <c r="M12" s="116"/>
    </row>
    <row r="13" spans="1:13" ht="19.5" customHeight="1">
      <c r="A13" s="110">
        <v>5</v>
      </c>
      <c r="B13" s="111" t="s">
        <v>168</v>
      </c>
      <c r="C13" s="112" t="s">
        <v>169</v>
      </c>
      <c r="D13" s="113" t="s">
        <v>162</v>
      </c>
      <c r="E13" s="113" t="s">
        <v>159</v>
      </c>
      <c r="F13" s="81">
        <v>99140306</v>
      </c>
      <c r="G13" s="81">
        <v>93114110</v>
      </c>
      <c r="H13" s="114">
        <v>6026196</v>
      </c>
      <c r="I13" s="84">
        <f t="shared" si="0"/>
        <v>0.9392154791210752</v>
      </c>
      <c r="J13" s="115">
        <f t="shared" si="1"/>
        <v>6026196</v>
      </c>
      <c r="K13" s="115"/>
      <c r="L13" s="116"/>
      <c r="M13" s="116"/>
    </row>
    <row r="14" spans="1:13" ht="19.5" customHeight="1">
      <c r="A14" s="110">
        <v>6</v>
      </c>
      <c r="B14" s="111" t="s">
        <v>170</v>
      </c>
      <c r="C14" s="112" t="s">
        <v>171</v>
      </c>
      <c r="D14" s="113" t="s">
        <v>162</v>
      </c>
      <c r="E14" s="113" t="s">
        <v>159</v>
      </c>
      <c r="F14" s="81">
        <v>351209243</v>
      </c>
      <c r="G14" s="81">
        <v>311942650</v>
      </c>
      <c r="H14" s="114">
        <v>39266593</v>
      </c>
      <c r="I14" s="84">
        <f t="shared" si="0"/>
        <v>0.8881960148184369</v>
      </c>
      <c r="J14" s="115">
        <f t="shared" si="1"/>
        <v>39266593</v>
      </c>
      <c r="K14" s="115"/>
      <c r="L14" s="116"/>
      <c r="M14" s="116"/>
    </row>
    <row r="15" spans="1:13" ht="19.5" customHeight="1">
      <c r="A15" s="110">
        <v>7</v>
      </c>
      <c r="B15" s="111" t="s">
        <v>172</v>
      </c>
      <c r="C15" s="112" t="s">
        <v>173</v>
      </c>
      <c r="D15" s="113" t="s">
        <v>174</v>
      </c>
      <c r="E15" s="113" t="s">
        <v>159</v>
      </c>
      <c r="F15" s="81">
        <v>305474679</v>
      </c>
      <c r="G15" s="81">
        <v>232154623</v>
      </c>
      <c r="H15" s="114">
        <v>73320056</v>
      </c>
      <c r="I15" s="84">
        <f t="shared" si="0"/>
        <v>0.7599799229185866</v>
      </c>
      <c r="J15" s="115"/>
      <c r="K15" s="115">
        <f>H15</f>
        <v>73320056</v>
      </c>
      <c r="L15" s="116"/>
      <c r="M15" s="116"/>
    </row>
    <row r="16" spans="1:13" ht="19.5" customHeight="1">
      <c r="A16" s="110">
        <v>8</v>
      </c>
      <c r="B16" s="111" t="s">
        <v>175</v>
      </c>
      <c r="C16" s="112" t="s">
        <v>176</v>
      </c>
      <c r="D16" s="113" t="s">
        <v>174</v>
      </c>
      <c r="E16" s="113" t="s">
        <v>159</v>
      </c>
      <c r="F16" s="81">
        <v>130754950</v>
      </c>
      <c r="G16" s="81">
        <v>100424475</v>
      </c>
      <c r="H16" s="114">
        <v>30330475</v>
      </c>
      <c r="I16" s="84">
        <f t="shared" si="0"/>
        <v>0.7680357416679062</v>
      </c>
      <c r="J16" s="115"/>
      <c r="K16" s="115">
        <f>H16</f>
        <v>30330475</v>
      </c>
      <c r="L16" s="116"/>
      <c r="M16" s="116"/>
    </row>
    <row r="17" spans="1:13" ht="19.5" customHeight="1">
      <c r="A17" s="110">
        <v>9</v>
      </c>
      <c r="B17" s="111" t="s">
        <v>177</v>
      </c>
      <c r="C17" s="112" t="s">
        <v>178</v>
      </c>
      <c r="D17" s="113" t="s">
        <v>174</v>
      </c>
      <c r="E17" s="113" t="s">
        <v>159</v>
      </c>
      <c r="F17" s="81">
        <v>199632800</v>
      </c>
      <c r="G17" s="81">
        <v>143014631</v>
      </c>
      <c r="H17" s="114">
        <v>56618169</v>
      </c>
      <c r="I17" s="84">
        <f t="shared" si="0"/>
        <v>0.716388444183521</v>
      </c>
      <c r="J17" s="115"/>
      <c r="K17" s="115">
        <f>H17</f>
        <v>56618169</v>
      </c>
      <c r="L17" s="116"/>
      <c r="M17" s="116"/>
    </row>
    <row r="18" spans="1:13" ht="19.5" customHeight="1">
      <c r="A18" s="110">
        <v>10</v>
      </c>
      <c r="B18" s="111" t="s">
        <v>179</v>
      </c>
      <c r="C18" s="112" t="s">
        <v>180</v>
      </c>
      <c r="D18" s="113" t="s">
        <v>181</v>
      </c>
      <c r="E18" s="113" t="s">
        <v>159</v>
      </c>
      <c r="F18" s="81">
        <v>71433825</v>
      </c>
      <c r="G18" s="81">
        <v>68449600</v>
      </c>
      <c r="H18" s="114">
        <v>2984225</v>
      </c>
      <c r="I18" s="84">
        <f t="shared" si="0"/>
        <v>0.9582239226304905</v>
      </c>
      <c r="J18" s="115">
        <f aca="true" t="shared" si="2" ref="J18:J28">H18</f>
        <v>2984225</v>
      </c>
      <c r="K18" s="115"/>
      <c r="L18" s="116"/>
      <c r="M18" s="116"/>
    </row>
    <row r="19" spans="1:13" ht="19.5" customHeight="1">
      <c r="A19" s="110">
        <v>11</v>
      </c>
      <c r="B19" s="111" t="s">
        <v>182</v>
      </c>
      <c r="C19" s="112" t="s">
        <v>183</v>
      </c>
      <c r="D19" s="113" t="s">
        <v>158</v>
      </c>
      <c r="E19" s="113" t="s">
        <v>159</v>
      </c>
      <c r="F19" s="81">
        <v>30943118</v>
      </c>
      <c r="G19" s="81">
        <v>25294334</v>
      </c>
      <c r="H19" s="114">
        <v>5648784</v>
      </c>
      <c r="I19" s="84">
        <f t="shared" si="0"/>
        <v>0.8174461927204622</v>
      </c>
      <c r="J19" s="115">
        <f t="shared" si="2"/>
        <v>5648784</v>
      </c>
      <c r="K19" s="115"/>
      <c r="L19" s="116"/>
      <c r="M19" s="116"/>
    </row>
    <row r="20" spans="1:13" ht="19.5" customHeight="1">
      <c r="A20" s="110">
        <v>12</v>
      </c>
      <c r="B20" s="111" t="s">
        <v>184</v>
      </c>
      <c r="C20" s="112" t="s">
        <v>185</v>
      </c>
      <c r="D20" s="113" t="s">
        <v>181</v>
      </c>
      <c r="E20" s="113" t="s">
        <v>159</v>
      </c>
      <c r="F20" s="81">
        <v>114121167</v>
      </c>
      <c r="G20" s="81">
        <v>61478995</v>
      </c>
      <c r="H20" s="114">
        <v>52642172</v>
      </c>
      <c r="I20" s="84">
        <f t="shared" si="0"/>
        <v>0.5387168447024381</v>
      </c>
      <c r="J20" s="115">
        <f t="shared" si="2"/>
        <v>52642172</v>
      </c>
      <c r="K20" s="115"/>
      <c r="L20" s="116"/>
      <c r="M20" s="116"/>
    </row>
    <row r="21" spans="1:13" ht="19.5" customHeight="1">
      <c r="A21" s="110">
        <v>13</v>
      </c>
      <c r="B21" s="111" t="s">
        <v>186</v>
      </c>
      <c r="C21" s="112" t="s">
        <v>187</v>
      </c>
      <c r="D21" s="113" t="s">
        <v>188</v>
      </c>
      <c r="E21" s="113" t="s">
        <v>159</v>
      </c>
      <c r="F21" s="81">
        <v>576653468</v>
      </c>
      <c r="G21" s="81">
        <v>523203294</v>
      </c>
      <c r="H21" s="114">
        <v>53450174</v>
      </c>
      <c r="I21" s="84">
        <f t="shared" si="0"/>
        <v>0.907309715511847</v>
      </c>
      <c r="J21" s="115">
        <f t="shared" si="2"/>
        <v>53450174</v>
      </c>
      <c r="K21" s="115"/>
      <c r="L21" s="116"/>
      <c r="M21" s="116"/>
    </row>
    <row r="22" spans="1:13" ht="19.5" customHeight="1">
      <c r="A22" s="110">
        <v>14</v>
      </c>
      <c r="B22" s="111" t="s">
        <v>189</v>
      </c>
      <c r="C22" s="112" t="s">
        <v>190</v>
      </c>
      <c r="D22" s="113" t="s">
        <v>162</v>
      </c>
      <c r="E22" s="113" t="s">
        <v>159</v>
      </c>
      <c r="F22" s="81">
        <v>349770009</v>
      </c>
      <c r="G22" s="81">
        <v>328841559</v>
      </c>
      <c r="H22" s="114">
        <v>20928450</v>
      </c>
      <c r="I22" s="84">
        <f t="shared" si="0"/>
        <v>0.9401651100394945</v>
      </c>
      <c r="J22" s="115">
        <f t="shared" si="2"/>
        <v>20928450</v>
      </c>
      <c r="K22" s="115"/>
      <c r="L22" s="116"/>
      <c r="M22" s="116"/>
    </row>
    <row r="23" spans="1:13" ht="19.5" customHeight="1">
      <c r="A23" s="110">
        <v>15</v>
      </c>
      <c r="B23" s="111" t="s">
        <v>191</v>
      </c>
      <c r="C23" s="112" t="s">
        <v>192</v>
      </c>
      <c r="D23" s="113" t="s">
        <v>193</v>
      </c>
      <c r="E23" s="113" t="s">
        <v>159</v>
      </c>
      <c r="F23" s="81">
        <v>98585500</v>
      </c>
      <c r="G23" s="81">
        <v>19119270</v>
      </c>
      <c r="H23" s="114">
        <v>79466230</v>
      </c>
      <c r="I23" s="84">
        <f t="shared" si="0"/>
        <v>0.19393592363988618</v>
      </c>
      <c r="J23" s="115">
        <f t="shared" si="2"/>
        <v>79466230</v>
      </c>
      <c r="K23" s="115"/>
      <c r="L23" s="116"/>
      <c r="M23" s="116"/>
    </row>
    <row r="24" spans="1:13" ht="19.5" customHeight="1">
      <c r="A24" s="110">
        <v>16</v>
      </c>
      <c r="B24" s="111" t="s">
        <v>194</v>
      </c>
      <c r="C24" s="112" t="s">
        <v>195</v>
      </c>
      <c r="D24" s="113" t="s">
        <v>196</v>
      </c>
      <c r="E24" s="113" t="s">
        <v>159</v>
      </c>
      <c r="F24" s="81">
        <v>3198069887</v>
      </c>
      <c r="G24" s="81">
        <v>3157606395</v>
      </c>
      <c r="H24" s="114">
        <v>40463492</v>
      </c>
      <c r="I24" s="84">
        <f t="shared" si="0"/>
        <v>0.9873475272806007</v>
      </c>
      <c r="J24" s="115">
        <f t="shared" si="2"/>
        <v>40463492</v>
      </c>
      <c r="K24" s="115"/>
      <c r="L24" s="116"/>
      <c r="M24" s="116"/>
    </row>
    <row r="25" spans="1:13" ht="19.5" customHeight="1">
      <c r="A25" s="110">
        <v>17</v>
      </c>
      <c r="B25" s="111" t="s">
        <v>197</v>
      </c>
      <c r="C25" s="112" t="s">
        <v>198</v>
      </c>
      <c r="D25" s="113" t="s">
        <v>199</v>
      </c>
      <c r="E25" s="113" t="s">
        <v>159</v>
      </c>
      <c r="F25" s="81">
        <v>163695097</v>
      </c>
      <c r="G25" s="81">
        <v>161741545</v>
      </c>
      <c r="H25" s="114">
        <v>1953552</v>
      </c>
      <c r="I25" s="84">
        <f t="shared" si="0"/>
        <v>0.9880659101231358</v>
      </c>
      <c r="J25" s="115">
        <f t="shared" si="2"/>
        <v>1953552</v>
      </c>
      <c r="K25" s="115"/>
      <c r="L25" s="116"/>
      <c r="M25" s="116"/>
    </row>
    <row r="26" spans="1:13" ht="19.5" customHeight="1">
      <c r="A26" s="110">
        <v>18</v>
      </c>
      <c r="B26" s="111" t="s">
        <v>200</v>
      </c>
      <c r="C26" s="112" t="s">
        <v>201</v>
      </c>
      <c r="D26" s="113" t="s">
        <v>199</v>
      </c>
      <c r="E26" s="113" t="s">
        <v>159</v>
      </c>
      <c r="F26" s="81">
        <v>140335457</v>
      </c>
      <c r="G26" s="81">
        <v>137792848</v>
      </c>
      <c r="H26" s="114">
        <v>2542609</v>
      </c>
      <c r="I26" s="84">
        <f t="shared" si="0"/>
        <v>0.981881920261962</v>
      </c>
      <c r="J26" s="115">
        <f t="shared" si="2"/>
        <v>2542609</v>
      </c>
      <c r="K26" s="115"/>
      <c r="L26" s="116"/>
      <c r="M26" s="116"/>
    </row>
    <row r="27" spans="1:13" ht="19.5" customHeight="1">
      <c r="A27" s="110">
        <v>19</v>
      </c>
      <c r="B27" s="111" t="s">
        <v>202</v>
      </c>
      <c r="C27" s="112" t="s">
        <v>203</v>
      </c>
      <c r="D27" s="113" t="s">
        <v>199</v>
      </c>
      <c r="E27" s="113" t="s">
        <v>159</v>
      </c>
      <c r="F27" s="81">
        <v>209022024</v>
      </c>
      <c r="G27" s="81">
        <v>201654924</v>
      </c>
      <c r="H27" s="114">
        <v>7367100</v>
      </c>
      <c r="I27" s="84">
        <f t="shared" si="0"/>
        <v>0.9647544318104967</v>
      </c>
      <c r="J27" s="115">
        <f t="shared" si="2"/>
        <v>7367100</v>
      </c>
      <c r="K27" s="115"/>
      <c r="L27" s="116"/>
      <c r="M27" s="116"/>
    </row>
    <row r="28" spans="1:13" ht="19.5" customHeight="1">
      <c r="A28" s="110">
        <v>20</v>
      </c>
      <c r="B28" s="111" t="s">
        <v>204</v>
      </c>
      <c r="C28" s="112" t="s">
        <v>205</v>
      </c>
      <c r="D28" s="113" t="s">
        <v>199</v>
      </c>
      <c r="E28" s="113" t="s">
        <v>159</v>
      </c>
      <c r="F28" s="81">
        <v>186686906</v>
      </c>
      <c r="G28" s="81">
        <v>173724888</v>
      </c>
      <c r="H28" s="114">
        <v>12962018</v>
      </c>
      <c r="I28" s="84">
        <f t="shared" si="0"/>
        <v>0.9305681460059122</v>
      </c>
      <c r="J28" s="115">
        <f t="shared" si="2"/>
        <v>12962018</v>
      </c>
      <c r="K28" s="115"/>
      <c r="L28" s="116"/>
      <c r="M28" s="116"/>
    </row>
    <row r="29" spans="1:13" ht="19.5" customHeight="1">
      <c r="A29" s="110">
        <v>21</v>
      </c>
      <c r="B29" s="111" t="s">
        <v>206</v>
      </c>
      <c r="C29" s="112" t="s">
        <v>207</v>
      </c>
      <c r="D29" s="113" t="s">
        <v>208</v>
      </c>
      <c r="E29" s="113" t="s">
        <v>159</v>
      </c>
      <c r="F29" s="81">
        <v>228296500</v>
      </c>
      <c r="G29" s="81">
        <v>222398362</v>
      </c>
      <c r="H29" s="114">
        <v>5898138</v>
      </c>
      <c r="I29" s="84">
        <f t="shared" si="0"/>
        <v>0.9741645710731439</v>
      </c>
      <c r="J29" s="115"/>
      <c r="K29" s="115">
        <f>H29</f>
        <v>5898138</v>
      </c>
      <c r="L29" s="116"/>
      <c r="M29" s="116"/>
    </row>
    <row r="30" spans="1:13" ht="19.5" customHeight="1">
      <c r="A30" s="110">
        <v>22</v>
      </c>
      <c r="B30" s="111" t="s">
        <v>209</v>
      </c>
      <c r="C30" s="112" t="s">
        <v>210</v>
      </c>
      <c r="D30" s="113" t="s">
        <v>211</v>
      </c>
      <c r="E30" s="113" t="s">
        <v>159</v>
      </c>
      <c r="F30" s="81">
        <v>35941821</v>
      </c>
      <c r="G30" s="81">
        <v>24983316</v>
      </c>
      <c r="H30" s="114">
        <v>10958505</v>
      </c>
      <c r="I30" s="84">
        <f t="shared" si="0"/>
        <v>0.695104346549386</v>
      </c>
      <c r="J30" s="115">
        <f>H30</f>
        <v>10958505</v>
      </c>
      <c r="K30" s="115"/>
      <c r="L30" s="116"/>
      <c r="M30" s="116"/>
    </row>
    <row r="31" spans="1:13" ht="19.5" customHeight="1">
      <c r="A31" s="110">
        <v>23</v>
      </c>
      <c r="B31" s="111" t="s">
        <v>212</v>
      </c>
      <c r="C31" s="112" t="s">
        <v>213</v>
      </c>
      <c r="D31" s="113" t="s">
        <v>214</v>
      </c>
      <c r="E31" s="113" t="s">
        <v>159</v>
      </c>
      <c r="F31" s="81">
        <v>330215202</v>
      </c>
      <c r="G31" s="81">
        <v>309087345</v>
      </c>
      <c r="H31" s="114">
        <v>21127857</v>
      </c>
      <c r="I31" s="84">
        <f t="shared" si="0"/>
        <v>0.9360179153714432</v>
      </c>
      <c r="J31" s="115">
        <f>H31</f>
        <v>21127857</v>
      </c>
      <c r="K31" s="115"/>
      <c r="L31" s="116"/>
      <c r="M31" s="116"/>
    </row>
    <row r="32" spans="1:13" ht="19.5" customHeight="1">
      <c r="A32" s="110">
        <v>24</v>
      </c>
      <c r="B32" s="111" t="s">
        <v>215</v>
      </c>
      <c r="C32" s="112" t="s">
        <v>216</v>
      </c>
      <c r="D32" s="113" t="s">
        <v>217</v>
      </c>
      <c r="E32" s="113" t="s">
        <v>159</v>
      </c>
      <c r="F32" s="81">
        <v>0</v>
      </c>
      <c r="G32" s="81">
        <v>0</v>
      </c>
      <c r="H32" s="114">
        <v>0</v>
      </c>
      <c r="I32" s="84">
        <v>0</v>
      </c>
      <c r="J32" s="115"/>
      <c r="K32" s="115"/>
      <c r="L32" s="116"/>
      <c r="M32" s="116"/>
    </row>
    <row r="33" spans="1:13" ht="19.5" customHeight="1">
      <c r="A33" s="110">
        <v>25</v>
      </c>
      <c r="B33" s="111" t="s">
        <v>218</v>
      </c>
      <c r="C33" s="112" t="s">
        <v>219</v>
      </c>
      <c r="D33" s="113" t="s">
        <v>220</v>
      </c>
      <c r="E33" s="113" t="s">
        <v>159</v>
      </c>
      <c r="F33" s="81">
        <v>7208300</v>
      </c>
      <c r="G33" s="81">
        <v>0</v>
      </c>
      <c r="H33" s="114">
        <v>7208300</v>
      </c>
      <c r="I33" s="84">
        <f aca="true" t="shared" si="3" ref="I33:I69">G33/F33</f>
        <v>0</v>
      </c>
      <c r="J33" s="115">
        <f>H33</f>
        <v>7208300</v>
      </c>
      <c r="K33" s="115"/>
      <c r="L33" s="116"/>
      <c r="M33" s="116"/>
    </row>
    <row r="34" spans="1:13" ht="19.5" customHeight="1">
      <c r="A34" s="110">
        <v>26</v>
      </c>
      <c r="B34" s="111" t="s">
        <v>221</v>
      </c>
      <c r="C34" s="112" t="s">
        <v>222</v>
      </c>
      <c r="D34" s="113" t="s">
        <v>223</v>
      </c>
      <c r="E34" s="113" t="s">
        <v>159</v>
      </c>
      <c r="F34" s="81">
        <v>77508466</v>
      </c>
      <c r="G34" s="81">
        <v>73025765</v>
      </c>
      <c r="H34" s="114">
        <v>4482701</v>
      </c>
      <c r="I34" s="84">
        <f t="shared" si="3"/>
        <v>0.9421650145933735</v>
      </c>
      <c r="J34" s="115">
        <f>H34</f>
        <v>4482701</v>
      </c>
      <c r="K34" s="115"/>
      <c r="L34" s="116"/>
      <c r="M34" s="116"/>
    </row>
    <row r="35" spans="1:13" ht="19.5" customHeight="1">
      <c r="A35" s="110">
        <v>27</v>
      </c>
      <c r="B35" s="111" t="s">
        <v>224</v>
      </c>
      <c r="C35" s="112" t="s">
        <v>225</v>
      </c>
      <c r="D35" s="113" t="s">
        <v>226</v>
      </c>
      <c r="E35" s="113" t="s">
        <v>159</v>
      </c>
      <c r="F35" s="81">
        <v>395795366</v>
      </c>
      <c r="G35" s="81">
        <v>231479178</v>
      </c>
      <c r="H35" s="114">
        <v>164316188</v>
      </c>
      <c r="I35" s="84">
        <f t="shared" si="3"/>
        <v>0.5848455992281628</v>
      </c>
      <c r="J35" s="115"/>
      <c r="K35" s="115">
        <f>H35</f>
        <v>164316188</v>
      </c>
      <c r="L35" s="116"/>
      <c r="M35" s="116"/>
    </row>
    <row r="36" spans="1:13" ht="19.5" customHeight="1">
      <c r="A36" s="110">
        <v>28</v>
      </c>
      <c r="B36" s="111" t="s">
        <v>227</v>
      </c>
      <c r="C36" s="112" t="s">
        <v>228</v>
      </c>
      <c r="D36" s="113" t="s">
        <v>226</v>
      </c>
      <c r="E36" s="113" t="s">
        <v>159</v>
      </c>
      <c r="F36" s="81">
        <v>813139634</v>
      </c>
      <c r="G36" s="81">
        <v>805688130</v>
      </c>
      <c r="H36" s="114">
        <v>7451504</v>
      </c>
      <c r="I36" s="84">
        <f t="shared" si="3"/>
        <v>0.9908361323339455</v>
      </c>
      <c r="J36" s="115"/>
      <c r="K36" s="115">
        <f>H36</f>
        <v>7451504</v>
      </c>
      <c r="L36" s="116"/>
      <c r="M36" s="116"/>
    </row>
    <row r="37" spans="1:13" ht="19.5" customHeight="1">
      <c r="A37" s="110">
        <v>29</v>
      </c>
      <c r="B37" s="111" t="s">
        <v>229</v>
      </c>
      <c r="C37" s="112" t="s">
        <v>230</v>
      </c>
      <c r="D37" s="113" t="s">
        <v>226</v>
      </c>
      <c r="E37" s="113" t="s">
        <v>159</v>
      </c>
      <c r="F37" s="81">
        <v>2331824393</v>
      </c>
      <c r="G37" s="81">
        <v>1916875485</v>
      </c>
      <c r="H37" s="114">
        <v>414948908</v>
      </c>
      <c r="I37" s="84">
        <f t="shared" si="3"/>
        <v>0.8220496752475648</v>
      </c>
      <c r="J37" s="115"/>
      <c r="K37" s="115">
        <f>H37</f>
        <v>414948908</v>
      </c>
      <c r="L37" s="116"/>
      <c r="M37" s="116"/>
    </row>
    <row r="38" spans="1:13" ht="19.5" customHeight="1">
      <c r="A38" s="110">
        <v>30</v>
      </c>
      <c r="B38" s="111" t="s">
        <v>231</v>
      </c>
      <c r="C38" s="112" t="s">
        <v>232</v>
      </c>
      <c r="D38" s="113" t="s">
        <v>226</v>
      </c>
      <c r="E38" s="113" t="s">
        <v>159</v>
      </c>
      <c r="F38" s="81">
        <v>21585660</v>
      </c>
      <c r="G38" s="81">
        <v>2265350</v>
      </c>
      <c r="H38" s="114">
        <v>19320310</v>
      </c>
      <c r="I38" s="84">
        <f t="shared" si="3"/>
        <v>0.10494698795403985</v>
      </c>
      <c r="J38" s="115"/>
      <c r="K38" s="115">
        <f>H38</f>
        <v>19320310</v>
      </c>
      <c r="L38" s="116"/>
      <c r="M38" s="116"/>
    </row>
    <row r="39" spans="1:13" ht="19.5" customHeight="1">
      <c r="A39" s="110">
        <v>31</v>
      </c>
      <c r="B39" s="111" t="s">
        <v>233</v>
      </c>
      <c r="C39" s="112" t="s">
        <v>234</v>
      </c>
      <c r="D39" s="113" t="s">
        <v>235</v>
      </c>
      <c r="E39" s="113" t="s">
        <v>159</v>
      </c>
      <c r="F39" s="81">
        <v>137291604</v>
      </c>
      <c r="G39" s="81">
        <v>128697587</v>
      </c>
      <c r="H39" s="114">
        <v>8594017</v>
      </c>
      <c r="I39" s="84">
        <f t="shared" si="3"/>
        <v>0.9374031859952631</v>
      </c>
      <c r="J39" s="115">
        <f aca="true" t="shared" si="4" ref="J39:J59">H39</f>
        <v>8594017</v>
      </c>
      <c r="K39" s="115"/>
      <c r="L39" s="116"/>
      <c r="M39" s="116"/>
    </row>
    <row r="40" spans="1:13" ht="19.5" customHeight="1">
      <c r="A40" s="110">
        <v>32</v>
      </c>
      <c r="B40" s="111" t="s">
        <v>236</v>
      </c>
      <c r="C40" s="112" t="s">
        <v>237</v>
      </c>
      <c r="D40" s="113" t="s">
        <v>238</v>
      </c>
      <c r="E40" s="113" t="s">
        <v>159</v>
      </c>
      <c r="F40" s="81">
        <v>1043643805</v>
      </c>
      <c r="G40" s="81">
        <v>985644543</v>
      </c>
      <c r="H40" s="114">
        <v>57999262</v>
      </c>
      <c r="I40" s="84">
        <f t="shared" si="3"/>
        <v>0.9444261905047192</v>
      </c>
      <c r="J40" s="115">
        <f t="shared" si="4"/>
        <v>57999262</v>
      </c>
      <c r="K40" s="115"/>
      <c r="L40" s="116"/>
      <c r="M40" s="116"/>
    </row>
    <row r="41" spans="1:13" ht="19.5" customHeight="1">
      <c r="A41" s="110">
        <v>33</v>
      </c>
      <c r="B41" s="111" t="s">
        <v>239</v>
      </c>
      <c r="C41" s="112" t="s">
        <v>240</v>
      </c>
      <c r="D41" s="113" t="s">
        <v>162</v>
      </c>
      <c r="E41" s="113" t="s">
        <v>159</v>
      </c>
      <c r="F41" s="81">
        <v>328809740</v>
      </c>
      <c r="G41" s="81">
        <v>23987460</v>
      </c>
      <c r="H41" s="114">
        <v>304822280</v>
      </c>
      <c r="I41" s="84">
        <f t="shared" si="3"/>
        <v>0.07295240098422875</v>
      </c>
      <c r="J41" s="115">
        <f t="shared" si="4"/>
        <v>304822280</v>
      </c>
      <c r="K41" s="115"/>
      <c r="L41" s="116"/>
      <c r="M41" s="116"/>
    </row>
    <row r="42" spans="1:13" ht="19.5" customHeight="1">
      <c r="A42" s="110">
        <v>34</v>
      </c>
      <c r="B42" s="111" t="s">
        <v>241</v>
      </c>
      <c r="C42" s="112" t="s">
        <v>242</v>
      </c>
      <c r="D42" s="113" t="s">
        <v>162</v>
      </c>
      <c r="E42" s="113" t="s">
        <v>159</v>
      </c>
      <c r="F42" s="81">
        <v>78542752</v>
      </c>
      <c r="G42" s="81">
        <v>40494100</v>
      </c>
      <c r="H42" s="114">
        <v>38048652</v>
      </c>
      <c r="I42" s="84">
        <f t="shared" si="3"/>
        <v>0.5155676236045307</v>
      </c>
      <c r="J42" s="115">
        <f t="shared" si="4"/>
        <v>38048652</v>
      </c>
      <c r="K42" s="115"/>
      <c r="L42" s="116"/>
      <c r="M42" s="116"/>
    </row>
    <row r="43" spans="1:13" ht="19.5" customHeight="1">
      <c r="A43" s="110">
        <v>35</v>
      </c>
      <c r="B43" s="111" t="s">
        <v>243</v>
      </c>
      <c r="C43" s="112" t="s">
        <v>244</v>
      </c>
      <c r="D43" s="113" t="s">
        <v>167</v>
      </c>
      <c r="E43" s="113" t="s">
        <v>159</v>
      </c>
      <c r="F43" s="81">
        <v>186487100</v>
      </c>
      <c r="G43" s="81">
        <v>182808447</v>
      </c>
      <c r="H43" s="114">
        <v>3678653</v>
      </c>
      <c r="I43" s="84">
        <f t="shared" si="3"/>
        <v>0.9802739546059754</v>
      </c>
      <c r="J43" s="115">
        <f t="shared" si="4"/>
        <v>3678653</v>
      </c>
      <c r="K43" s="115"/>
      <c r="L43" s="116"/>
      <c r="M43" s="116"/>
    </row>
    <row r="44" spans="1:13" ht="19.5" customHeight="1">
      <c r="A44" s="110">
        <v>36</v>
      </c>
      <c r="B44" s="111" t="s">
        <v>245</v>
      </c>
      <c r="C44" s="112" t="s">
        <v>246</v>
      </c>
      <c r="D44" s="113" t="s">
        <v>167</v>
      </c>
      <c r="E44" s="113" t="s">
        <v>159</v>
      </c>
      <c r="F44" s="81">
        <v>58532298</v>
      </c>
      <c r="G44" s="81">
        <v>50298930</v>
      </c>
      <c r="H44" s="114">
        <v>8233368</v>
      </c>
      <c r="I44" s="84">
        <f t="shared" si="3"/>
        <v>0.8593363274409626</v>
      </c>
      <c r="J44" s="115">
        <f t="shared" si="4"/>
        <v>8233368</v>
      </c>
      <c r="K44" s="115"/>
      <c r="L44" s="116"/>
      <c r="M44" s="116"/>
    </row>
    <row r="45" spans="1:13" ht="19.5" customHeight="1">
      <c r="A45" s="110">
        <v>37</v>
      </c>
      <c r="B45" s="111" t="s">
        <v>247</v>
      </c>
      <c r="C45" s="112" t="s">
        <v>248</v>
      </c>
      <c r="D45" s="113" t="s">
        <v>167</v>
      </c>
      <c r="E45" s="113" t="s">
        <v>159</v>
      </c>
      <c r="F45" s="81">
        <v>20570448</v>
      </c>
      <c r="G45" s="81">
        <v>13942200</v>
      </c>
      <c r="H45" s="114">
        <v>6628248</v>
      </c>
      <c r="I45" s="84">
        <f t="shared" si="3"/>
        <v>0.6777781407580428</v>
      </c>
      <c r="J45" s="115">
        <f t="shared" si="4"/>
        <v>6628248</v>
      </c>
      <c r="K45" s="115"/>
      <c r="L45" s="116"/>
      <c r="M45" s="116"/>
    </row>
    <row r="46" spans="1:13" ht="19.5" customHeight="1">
      <c r="A46" s="110">
        <v>38</v>
      </c>
      <c r="B46" s="111" t="s">
        <v>249</v>
      </c>
      <c r="C46" s="112" t="s">
        <v>250</v>
      </c>
      <c r="D46" s="113" t="s">
        <v>167</v>
      </c>
      <c r="E46" s="113" t="s">
        <v>159</v>
      </c>
      <c r="F46" s="81">
        <v>307148740</v>
      </c>
      <c r="G46" s="81">
        <v>292123110</v>
      </c>
      <c r="H46" s="114">
        <v>15025630</v>
      </c>
      <c r="I46" s="84">
        <f t="shared" si="3"/>
        <v>0.9510802811693123</v>
      </c>
      <c r="J46" s="115">
        <f t="shared" si="4"/>
        <v>15025630</v>
      </c>
      <c r="K46" s="115"/>
      <c r="L46" s="116"/>
      <c r="M46" s="116"/>
    </row>
    <row r="47" spans="1:13" ht="19.5" customHeight="1">
      <c r="A47" s="110">
        <v>39</v>
      </c>
      <c r="B47" s="111" t="s">
        <v>251</v>
      </c>
      <c r="C47" s="112" t="s">
        <v>252</v>
      </c>
      <c r="D47" s="113" t="s">
        <v>162</v>
      </c>
      <c r="E47" s="113" t="s">
        <v>159</v>
      </c>
      <c r="F47" s="81">
        <v>292014530</v>
      </c>
      <c r="G47" s="81">
        <v>222241850</v>
      </c>
      <c r="H47" s="114">
        <v>69772680</v>
      </c>
      <c r="I47" s="84">
        <f t="shared" si="3"/>
        <v>0.7610643552565689</v>
      </c>
      <c r="J47" s="115">
        <f t="shared" si="4"/>
        <v>69772680</v>
      </c>
      <c r="K47" s="115"/>
      <c r="L47" s="116"/>
      <c r="M47" s="116"/>
    </row>
    <row r="48" spans="1:13" ht="19.5" customHeight="1">
      <c r="A48" s="110">
        <v>40</v>
      </c>
      <c r="B48" s="111" t="s">
        <v>253</v>
      </c>
      <c r="C48" s="112" t="s">
        <v>254</v>
      </c>
      <c r="D48" s="113" t="s">
        <v>167</v>
      </c>
      <c r="E48" s="113" t="s">
        <v>159</v>
      </c>
      <c r="F48" s="81">
        <v>42400000</v>
      </c>
      <c r="G48" s="81">
        <v>41000000</v>
      </c>
      <c r="H48" s="114">
        <v>1400000</v>
      </c>
      <c r="I48" s="84">
        <f t="shared" si="3"/>
        <v>0.9669811320754716</v>
      </c>
      <c r="J48" s="115">
        <f t="shared" si="4"/>
        <v>1400000</v>
      </c>
      <c r="K48" s="115"/>
      <c r="L48" s="116"/>
      <c r="M48" s="116"/>
    </row>
    <row r="49" spans="1:13" ht="19.5" customHeight="1">
      <c r="A49" s="110">
        <v>41</v>
      </c>
      <c r="B49" s="111" t="s">
        <v>255</v>
      </c>
      <c r="C49" s="112" t="s">
        <v>256</v>
      </c>
      <c r="D49" s="113" t="s">
        <v>217</v>
      </c>
      <c r="E49" s="113" t="s">
        <v>159</v>
      </c>
      <c r="F49" s="81">
        <v>4510000</v>
      </c>
      <c r="G49" s="81">
        <v>2441780</v>
      </c>
      <c r="H49" s="114">
        <v>2068220</v>
      </c>
      <c r="I49" s="84">
        <f t="shared" si="3"/>
        <v>0.5414146341463415</v>
      </c>
      <c r="J49" s="115">
        <f t="shared" si="4"/>
        <v>2068220</v>
      </c>
      <c r="K49" s="115"/>
      <c r="L49" s="116"/>
      <c r="M49" s="116"/>
    </row>
    <row r="50" spans="1:13" ht="19.5" customHeight="1">
      <c r="A50" s="110">
        <v>42</v>
      </c>
      <c r="B50" s="111" t="s">
        <v>257</v>
      </c>
      <c r="C50" s="112" t="s">
        <v>258</v>
      </c>
      <c r="D50" s="113" t="s">
        <v>167</v>
      </c>
      <c r="E50" s="113" t="s">
        <v>159</v>
      </c>
      <c r="F50" s="81">
        <v>501649012</v>
      </c>
      <c r="G50" s="81">
        <v>440168510</v>
      </c>
      <c r="H50" s="114">
        <v>61480502</v>
      </c>
      <c r="I50" s="84">
        <f t="shared" si="3"/>
        <v>0.8774431912964676</v>
      </c>
      <c r="J50" s="115">
        <f t="shared" si="4"/>
        <v>61480502</v>
      </c>
      <c r="K50" s="115"/>
      <c r="L50" s="116"/>
      <c r="M50" s="116"/>
    </row>
    <row r="51" spans="1:13" ht="19.5" customHeight="1">
      <c r="A51" s="110">
        <v>43</v>
      </c>
      <c r="B51" s="111" t="s">
        <v>259</v>
      </c>
      <c r="C51" s="112" t="s">
        <v>260</v>
      </c>
      <c r="D51" s="113" t="s">
        <v>167</v>
      </c>
      <c r="E51" s="113" t="s">
        <v>159</v>
      </c>
      <c r="F51" s="81">
        <v>1353000</v>
      </c>
      <c r="G51" s="81"/>
      <c r="H51" s="114">
        <v>1353000</v>
      </c>
      <c r="I51" s="84">
        <f t="shared" si="3"/>
        <v>0</v>
      </c>
      <c r="J51" s="115">
        <f t="shared" si="4"/>
        <v>1353000</v>
      </c>
      <c r="K51" s="115"/>
      <c r="L51" s="116"/>
      <c r="M51" s="116"/>
    </row>
    <row r="52" spans="1:13" ht="19.5" customHeight="1">
      <c r="A52" s="110">
        <v>44</v>
      </c>
      <c r="B52" s="111" t="s">
        <v>261</v>
      </c>
      <c r="C52" s="112" t="s">
        <v>262</v>
      </c>
      <c r="D52" s="113" t="s">
        <v>263</v>
      </c>
      <c r="E52" s="113" t="s">
        <v>159</v>
      </c>
      <c r="F52" s="81">
        <v>413139297</v>
      </c>
      <c r="G52" s="81">
        <v>404267768</v>
      </c>
      <c r="H52" s="114">
        <v>8871529</v>
      </c>
      <c r="I52" s="84">
        <f t="shared" si="3"/>
        <v>0.9785265428284834</v>
      </c>
      <c r="J52" s="115">
        <f t="shared" si="4"/>
        <v>8871529</v>
      </c>
      <c r="K52" s="115"/>
      <c r="L52" s="116"/>
      <c r="M52" s="116"/>
    </row>
    <row r="53" spans="1:13" ht="19.5" customHeight="1">
      <c r="A53" s="110">
        <v>45</v>
      </c>
      <c r="B53" s="111" t="s">
        <v>264</v>
      </c>
      <c r="C53" s="117" t="s">
        <v>265</v>
      </c>
      <c r="D53" s="113" t="s">
        <v>266</v>
      </c>
      <c r="E53" s="113" t="s">
        <v>159</v>
      </c>
      <c r="F53" s="118">
        <v>803395480</v>
      </c>
      <c r="G53" s="118">
        <v>774864550</v>
      </c>
      <c r="H53" s="119">
        <v>28530930</v>
      </c>
      <c r="I53" s="84">
        <f t="shared" si="3"/>
        <v>0.9644870668179513</v>
      </c>
      <c r="J53" s="115">
        <f t="shared" si="4"/>
        <v>28530930</v>
      </c>
      <c r="K53" s="115"/>
      <c r="L53" s="116"/>
      <c r="M53" s="116"/>
    </row>
    <row r="54" spans="1:13" ht="19.5" customHeight="1">
      <c r="A54" s="110">
        <v>46</v>
      </c>
      <c r="B54" s="111" t="s">
        <v>267</v>
      </c>
      <c r="C54" s="117" t="s">
        <v>268</v>
      </c>
      <c r="D54" s="113" t="s">
        <v>269</v>
      </c>
      <c r="E54" s="113" t="s">
        <v>159</v>
      </c>
      <c r="F54" s="118">
        <v>123331418</v>
      </c>
      <c r="G54" s="118">
        <v>99335330</v>
      </c>
      <c r="H54" s="119">
        <v>23996088</v>
      </c>
      <c r="I54" s="84">
        <f t="shared" si="3"/>
        <v>0.8054341027685257</v>
      </c>
      <c r="J54" s="115">
        <f t="shared" si="4"/>
        <v>23996088</v>
      </c>
      <c r="K54" s="115"/>
      <c r="L54" s="116"/>
      <c r="M54" s="116"/>
    </row>
    <row r="55" spans="1:13" ht="19.5" customHeight="1">
      <c r="A55" s="110">
        <v>47</v>
      </c>
      <c r="B55" s="111" t="s">
        <v>270</v>
      </c>
      <c r="C55" s="117" t="s">
        <v>271</v>
      </c>
      <c r="D55" s="113" t="s">
        <v>272</v>
      </c>
      <c r="E55" s="113" t="s">
        <v>159</v>
      </c>
      <c r="F55" s="118">
        <v>234716053</v>
      </c>
      <c r="G55" s="118">
        <v>226798380</v>
      </c>
      <c r="H55" s="119">
        <v>7917673</v>
      </c>
      <c r="I55" s="84">
        <f t="shared" si="3"/>
        <v>0.9662670154052053</v>
      </c>
      <c r="J55" s="115">
        <f t="shared" si="4"/>
        <v>7917673</v>
      </c>
      <c r="K55" s="115"/>
      <c r="L55" s="116"/>
      <c r="M55" s="116"/>
    </row>
    <row r="56" spans="1:13" ht="19.5" customHeight="1">
      <c r="A56" s="110">
        <v>48</v>
      </c>
      <c r="B56" s="111" t="s">
        <v>273</v>
      </c>
      <c r="C56" s="112" t="s">
        <v>274</v>
      </c>
      <c r="D56" s="113" t="s">
        <v>275</v>
      </c>
      <c r="E56" s="113" t="s">
        <v>159</v>
      </c>
      <c r="F56" s="81">
        <v>362669492</v>
      </c>
      <c r="G56" s="81">
        <v>334970354</v>
      </c>
      <c r="H56" s="114">
        <v>27699138</v>
      </c>
      <c r="I56" s="84">
        <f t="shared" si="3"/>
        <v>0.9236242953680813</v>
      </c>
      <c r="J56" s="115">
        <f t="shared" si="4"/>
        <v>27699138</v>
      </c>
      <c r="K56" s="115"/>
      <c r="L56" s="116"/>
      <c r="M56" s="116"/>
    </row>
    <row r="57" spans="1:13" ht="19.5" customHeight="1">
      <c r="A57" s="110">
        <v>49</v>
      </c>
      <c r="B57" s="111" t="s">
        <v>276</v>
      </c>
      <c r="C57" s="112" t="s">
        <v>277</v>
      </c>
      <c r="D57" s="113" t="s">
        <v>275</v>
      </c>
      <c r="E57" s="113" t="s">
        <v>159</v>
      </c>
      <c r="F57" s="81">
        <v>377641402</v>
      </c>
      <c r="G57" s="81">
        <v>355394055</v>
      </c>
      <c r="H57" s="114">
        <v>22247347</v>
      </c>
      <c r="I57" s="84">
        <f t="shared" si="3"/>
        <v>0.9410886971550858</v>
      </c>
      <c r="J57" s="115">
        <f t="shared" si="4"/>
        <v>22247347</v>
      </c>
      <c r="K57" s="115"/>
      <c r="L57" s="116"/>
      <c r="M57" s="116"/>
    </row>
    <row r="58" spans="1:13" ht="19.5" customHeight="1">
      <c r="A58" s="110">
        <v>50</v>
      </c>
      <c r="B58" s="111" t="s">
        <v>278</v>
      </c>
      <c r="C58" s="112" t="s">
        <v>279</v>
      </c>
      <c r="D58" s="113" t="s">
        <v>275</v>
      </c>
      <c r="E58" s="113" t="s">
        <v>159</v>
      </c>
      <c r="F58" s="81">
        <v>553045202</v>
      </c>
      <c r="G58" s="81">
        <v>465693873</v>
      </c>
      <c r="H58" s="114">
        <v>87351329</v>
      </c>
      <c r="I58" s="84">
        <f t="shared" si="3"/>
        <v>0.8420539068341831</v>
      </c>
      <c r="J58" s="115">
        <f t="shared" si="4"/>
        <v>87351329</v>
      </c>
      <c r="K58" s="115"/>
      <c r="L58" s="116"/>
      <c r="M58" s="116"/>
    </row>
    <row r="59" spans="1:13" ht="19.5" customHeight="1">
      <c r="A59" s="110">
        <v>51</v>
      </c>
      <c r="B59" s="111" t="s">
        <v>280</v>
      </c>
      <c r="C59" s="112" t="s">
        <v>281</v>
      </c>
      <c r="D59" s="113" t="s">
        <v>214</v>
      </c>
      <c r="E59" s="113" t="s">
        <v>159</v>
      </c>
      <c r="F59" s="81">
        <v>711091000</v>
      </c>
      <c r="G59" s="81">
        <v>1500000</v>
      </c>
      <c r="H59" s="114">
        <v>709591000</v>
      </c>
      <c r="I59" s="84">
        <f t="shared" si="3"/>
        <v>0.002109434657448906</v>
      </c>
      <c r="J59" s="115">
        <f t="shared" si="4"/>
        <v>709591000</v>
      </c>
      <c r="K59" s="115"/>
      <c r="L59" s="116"/>
      <c r="M59" s="116"/>
    </row>
    <row r="60" spans="1:13" ht="19.5" customHeight="1">
      <c r="A60" s="110">
        <v>52</v>
      </c>
      <c r="B60" s="111" t="s">
        <v>282</v>
      </c>
      <c r="C60" s="112" t="s">
        <v>283</v>
      </c>
      <c r="D60" s="113" t="s">
        <v>284</v>
      </c>
      <c r="E60" s="113" t="s">
        <v>159</v>
      </c>
      <c r="F60" s="81">
        <v>11252067870</v>
      </c>
      <c r="G60" s="81">
        <v>11252067870</v>
      </c>
      <c r="H60" s="114">
        <v>0</v>
      </c>
      <c r="I60" s="84">
        <f t="shared" si="3"/>
        <v>1</v>
      </c>
      <c r="J60" s="115"/>
      <c r="K60" s="115"/>
      <c r="L60" s="116"/>
      <c r="M60" s="116"/>
    </row>
    <row r="61" spans="1:13" ht="19.5" customHeight="1">
      <c r="A61" s="110">
        <v>53</v>
      </c>
      <c r="B61" s="111" t="s">
        <v>285</v>
      </c>
      <c r="C61" s="112" t="s">
        <v>286</v>
      </c>
      <c r="D61" s="113" t="s">
        <v>284</v>
      </c>
      <c r="E61" s="113" t="s">
        <v>159</v>
      </c>
      <c r="F61" s="81">
        <v>78747405</v>
      </c>
      <c r="G61" s="81">
        <v>78532550</v>
      </c>
      <c r="H61" s="114">
        <v>214855</v>
      </c>
      <c r="I61" s="84">
        <f t="shared" si="3"/>
        <v>0.9972715926321636</v>
      </c>
      <c r="J61" s="115">
        <f>H61</f>
        <v>214855</v>
      </c>
      <c r="K61" s="115"/>
      <c r="L61" s="116"/>
      <c r="M61" s="116"/>
    </row>
    <row r="62" spans="1:13" ht="19.5" customHeight="1">
      <c r="A62" s="110">
        <v>54</v>
      </c>
      <c r="B62" s="111" t="s">
        <v>287</v>
      </c>
      <c r="C62" s="112" t="s">
        <v>288</v>
      </c>
      <c r="D62" s="113" t="s">
        <v>167</v>
      </c>
      <c r="E62" s="113" t="s">
        <v>159</v>
      </c>
      <c r="F62" s="81">
        <v>74484910</v>
      </c>
      <c r="G62" s="81">
        <v>72590070</v>
      </c>
      <c r="H62" s="114">
        <v>1894840</v>
      </c>
      <c r="I62" s="84">
        <f t="shared" si="3"/>
        <v>0.9745607533123152</v>
      </c>
      <c r="J62" s="115">
        <f>H62</f>
        <v>1894840</v>
      </c>
      <c r="K62" s="115"/>
      <c r="L62" s="116"/>
      <c r="M62" s="116"/>
    </row>
    <row r="63" spans="1:13" ht="19.5" customHeight="1">
      <c r="A63" s="110">
        <v>55</v>
      </c>
      <c r="B63" s="111" t="s">
        <v>289</v>
      </c>
      <c r="C63" s="112" t="s">
        <v>290</v>
      </c>
      <c r="D63" s="113" t="s">
        <v>217</v>
      </c>
      <c r="E63" s="113" t="s">
        <v>159</v>
      </c>
      <c r="F63" s="81">
        <v>500000</v>
      </c>
      <c r="G63" s="81">
        <v>480000</v>
      </c>
      <c r="H63" s="114">
        <v>20000</v>
      </c>
      <c r="I63" s="84">
        <f t="shared" si="3"/>
        <v>0.96</v>
      </c>
      <c r="J63" s="115">
        <f>H63</f>
        <v>20000</v>
      </c>
      <c r="K63" s="115"/>
      <c r="L63" s="116"/>
      <c r="M63" s="116"/>
    </row>
    <row r="64" spans="1:13" ht="19.5" customHeight="1">
      <c r="A64" s="110">
        <v>56</v>
      </c>
      <c r="B64" s="111" t="s">
        <v>291</v>
      </c>
      <c r="C64" s="112" t="s">
        <v>292</v>
      </c>
      <c r="D64" s="113" t="s">
        <v>226</v>
      </c>
      <c r="E64" s="113" t="s">
        <v>159</v>
      </c>
      <c r="F64" s="81">
        <v>125345571</v>
      </c>
      <c r="G64" s="81">
        <v>112377194</v>
      </c>
      <c r="H64" s="114">
        <v>12968377</v>
      </c>
      <c r="I64" s="84">
        <f t="shared" si="3"/>
        <v>0.8965390089451186</v>
      </c>
      <c r="J64" s="115"/>
      <c r="K64" s="115">
        <f>H64</f>
        <v>12968377</v>
      </c>
      <c r="L64" s="116"/>
      <c r="M64" s="116"/>
    </row>
    <row r="65" spans="1:13" ht="19.5" customHeight="1">
      <c r="A65" s="110">
        <v>57</v>
      </c>
      <c r="B65" s="111" t="s">
        <v>293</v>
      </c>
      <c r="C65" s="112" t="s">
        <v>294</v>
      </c>
      <c r="D65" s="113" t="s">
        <v>226</v>
      </c>
      <c r="E65" s="113" t="s">
        <v>159</v>
      </c>
      <c r="F65" s="81">
        <v>53027536</v>
      </c>
      <c r="G65" s="81">
        <v>38509569</v>
      </c>
      <c r="H65" s="114">
        <v>14517967</v>
      </c>
      <c r="I65" s="84">
        <f t="shared" si="3"/>
        <v>0.72621833682787</v>
      </c>
      <c r="J65" s="115"/>
      <c r="K65" s="115">
        <f>H65</f>
        <v>14517967</v>
      </c>
      <c r="L65" s="116"/>
      <c r="M65" s="116"/>
    </row>
    <row r="66" spans="1:13" ht="19.5" customHeight="1">
      <c r="A66" s="110">
        <v>58</v>
      </c>
      <c r="B66" s="111" t="s">
        <v>295</v>
      </c>
      <c r="C66" s="112" t="s">
        <v>296</v>
      </c>
      <c r="D66" s="113" t="s">
        <v>226</v>
      </c>
      <c r="E66" s="113" t="s">
        <v>159</v>
      </c>
      <c r="F66" s="81">
        <v>47978714</v>
      </c>
      <c r="G66" s="81">
        <v>28676070</v>
      </c>
      <c r="H66" s="114">
        <v>19302644</v>
      </c>
      <c r="I66" s="84">
        <f t="shared" si="3"/>
        <v>0.5976831725835753</v>
      </c>
      <c r="J66" s="115"/>
      <c r="K66" s="115">
        <f>H66</f>
        <v>19302644</v>
      </c>
      <c r="L66" s="116"/>
      <c r="M66" s="116"/>
    </row>
    <row r="67" spans="1:13" ht="19.5" customHeight="1">
      <c r="A67" s="110">
        <v>59</v>
      </c>
      <c r="B67" s="111" t="s">
        <v>297</v>
      </c>
      <c r="C67" s="112" t="s">
        <v>298</v>
      </c>
      <c r="D67" s="113" t="s">
        <v>299</v>
      </c>
      <c r="E67" s="113" t="s">
        <v>159</v>
      </c>
      <c r="F67" s="81">
        <v>98809662</v>
      </c>
      <c r="G67" s="81">
        <v>85579250</v>
      </c>
      <c r="H67" s="114">
        <v>13230412</v>
      </c>
      <c r="I67" s="84">
        <f t="shared" si="3"/>
        <v>0.8661020417213855</v>
      </c>
      <c r="J67" s="115">
        <f>H67</f>
        <v>13230412</v>
      </c>
      <c r="K67" s="115"/>
      <c r="L67" s="116"/>
      <c r="M67" s="116"/>
    </row>
    <row r="68" spans="1:13" ht="19.5" customHeight="1">
      <c r="A68" s="120"/>
      <c r="B68" s="98" t="s">
        <v>300</v>
      </c>
      <c r="C68" s="99"/>
      <c r="D68" s="99"/>
      <c r="E68" s="99"/>
      <c r="F68" s="100">
        <f>SUM(F9:F67)</f>
        <v>29107561614</v>
      </c>
      <c r="G68" s="100">
        <f>SUM(G9:G67)</f>
        <v>26383395567</v>
      </c>
      <c r="H68" s="101">
        <f>SUM(H9:H67)</f>
        <v>2724166047</v>
      </c>
      <c r="I68" s="102">
        <f t="shared" si="3"/>
        <v>0.906410365693781</v>
      </c>
      <c r="J68" s="121">
        <f>SUM(J9:J67)</f>
        <v>1905173311</v>
      </c>
      <c r="K68" s="121">
        <f>SUM(K9:K67)</f>
        <v>818992736</v>
      </c>
      <c r="L68" s="121">
        <f>SUM(L9:L67)</f>
        <v>0</v>
      </c>
      <c r="M68" s="121">
        <f>SUM(M9:M67)</f>
        <v>0</v>
      </c>
    </row>
    <row r="69" spans="1:13" ht="19.5" customHeight="1">
      <c r="A69" s="110">
        <v>1</v>
      </c>
      <c r="B69" s="111" t="s">
        <v>301</v>
      </c>
      <c r="C69" s="113" t="s">
        <v>302</v>
      </c>
      <c r="D69" s="113" t="s">
        <v>303</v>
      </c>
      <c r="E69" s="113" t="s">
        <v>304</v>
      </c>
      <c r="F69" s="122">
        <v>82241181</v>
      </c>
      <c r="G69" s="122">
        <v>74719560</v>
      </c>
      <c r="H69" s="114">
        <v>7521621</v>
      </c>
      <c r="I69" s="84">
        <f t="shared" si="3"/>
        <v>0.9085419140564142</v>
      </c>
      <c r="J69" s="115">
        <v>6321621</v>
      </c>
      <c r="K69" s="115"/>
      <c r="L69" s="116">
        <v>1200000</v>
      </c>
      <c r="M69" s="116"/>
    </row>
    <row r="70" spans="1:13" ht="19.5" customHeight="1">
      <c r="A70" s="110">
        <v>2</v>
      </c>
      <c r="B70" s="111" t="s">
        <v>305</v>
      </c>
      <c r="C70" s="113" t="s">
        <v>306</v>
      </c>
      <c r="D70" s="113" t="s">
        <v>217</v>
      </c>
      <c r="E70" s="113" t="s">
        <v>151</v>
      </c>
      <c r="F70" s="122">
        <v>0</v>
      </c>
      <c r="G70" s="122">
        <v>0</v>
      </c>
      <c r="H70" s="114">
        <v>0</v>
      </c>
      <c r="I70" s="84">
        <v>0</v>
      </c>
      <c r="J70" s="115">
        <v>0</v>
      </c>
      <c r="K70" s="115"/>
      <c r="L70" s="116"/>
      <c r="M70" s="116"/>
    </row>
    <row r="71" spans="1:13" ht="19.5" customHeight="1">
      <c r="A71" s="110">
        <v>3</v>
      </c>
      <c r="B71" s="111" t="s">
        <v>307</v>
      </c>
      <c r="C71" s="113" t="s">
        <v>308</v>
      </c>
      <c r="D71" s="113" t="s">
        <v>217</v>
      </c>
      <c r="E71" s="113" t="s">
        <v>151</v>
      </c>
      <c r="F71" s="122">
        <v>151871702</v>
      </c>
      <c r="G71" s="122">
        <v>132850440</v>
      </c>
      <c r="H71" s="114">
        <v>19021262</v>
      </c>
      <c r="I71" s="84">
        <f aca="true" t="shared" si="5" ref="I71:I77">G71/F71</f>
        <v>0.874754402897256</v>
      </c>
      <c r="J71" s="115">
        <f>H71</f>
        <v>19021262</v>
      </c>
      <c r="K71" s="115"/>
      <c r="L71" s="116"/>
      <c r="M71" s="116"/>
    </row>
    <row r="72" spans="1:13" ht="19.5" customHeight="1">
      <c r="A72" s="110">
        <v>4</v>
      </c>
      <c r="B72" s="111" t="s">
        <v>309</v>
      </c>
      <c r="C72" s="113" t="s">
        <v>310</v>
      </c>
      <c r="D72" s="113" t="s">
        <v>311</v>
      </c>
      <c r="E72" s="113" t="s">
        <v>151</v>
      </c>
      <c r="F72" s="123">
        <v>77750000</v>
      </c>
      <c r="G72" s="123">
        <v>-9658287</v>
      </c>
      <c r="H72" s="119">
        <v>87408287</v>
      </c>
      <c r="I72" s="84">
        <f t="shared" si="5"/>
        <v>-0.12422234083601286</v>
      </c>
      <c r="J72" s="115">
        <v>87408287</v>
      </c>
      <c r="K72" s="115"/>
      <c r="L72" s="116"/>
      <c r="M72" s="116"/>
    </row>
    <row r="73" spans="1:13" ht="19.5" customHeight="1">
      <c r="A73" s="110">
        <v>5</v>
      </c>
      <c r="B73" s="111" t="s">
        <v>312</v>
      </c>
      <c r="C73" s="113" t="s">
        <v>313</v>
      </c>
      <c r="D73" s="113" t="s">
        <v>311</v>
      </c>
      <c r="E73" s="113" t="s">
        <v>151</v>
      </c>
      <c r="F73" s="123">
        <v>74992090</v>
      </c>
      <c r="G73" s="123">
        <v>56950544</v>
      </c>
      <c r="H73" s="119">
        <v>18041546</v>
      </c>
      <c r="I73" s="84">
        <f t="shared" si="5"/>
        <v>0.7594206802344087</v>
      </c>
      <c r="J73" s="115">
        <v>18041546</v>
      </c>
      <c r="K73" s="115"/>
      <c r="L73" s="116"/>
      <c r="M73" s="116"/>
    </row>
    <row r="74" spans="1:13" ht="19.5" customHeight="1">
      <c r="A74" s="110">
        <v>6</v>
      </c>
      <c r="B74" s="111" t="s">
        <v>314</v>
      </c>
      <c r="C74" s="113" t="s">
        <v>315</v>
      </c>
      <c r="D74" s="124" t="s">
        <v>316</v>
      </c>
      <c r="E74" s="113" t="s">
        <v>151</v>
      </c>
      <c r="F74" s="123">
        <v>571763374</v>
      </c>
      <c r="G74" s="123">
        <v>483733758</v>
      </c>
      <c r="H74" s="119">
        <v>88029616</v>
      </c>
      <c r="I74" s="84">
        <f t="shared" si="5"/>
        <v>0.8460383788066844</v>
      </c>
      <c r="J74" s="115"/>
      <c r="K74" s="115"/>
      <c r="L74" s="116"/>
      <c r="M74" s="116">
        <f>H74</f>
        <v>88029616</v>
      </c>
    </row>
    <row r="75" spans="1:13" ht="19.5" customHeight="1">
      <c r="A75" s="110">
        <v>7</v>
      </c>
      <c r="B75" s="111" t="s">
        <v>317</v>
      </c>
      <c r="C75" s="113" t="s">
        <v>318</v>
      </c>
      <c r="D75" s="124" t="s">
        <v>316</v>
      </c>
      <c r="E75" s="113" t="s">
        <v>151</v>
      </c>
      <c r="F75" s="123">
        <v>40659750</v>
      </c>
      <c r="G75" s="123">
        <v>34416800</v>
      </c>
      <c r="H75" s="119">
        <v>6242950</v>
      </c>
      <c r="I75" s="84">
        <f t="shared" si="5"/>
        <v>0.8464587214628717</v>
      </c>
      <c r="J75" s="115"/>
      <c r="K75" s="115"/>
      <c r="L75" s="116"/>
      <c r="M75" s="116">
        <f>H75</f>
        <v>6242950</v>
      </c>
    </row>
    <row r="76" spans="1:13" ht="19.5" customHeight="1">
      <c r="A76" s="110">
        <v>8</v>
      </c>
      <c r="B76" s="111" t="s">
        <v>319</v>
      </c>
      <c r="C76" s="113" t="s">
        <v>320</v>
      </c>
      <c r="D76" s="113" t="s">
        <v>199</v>
      </c>
      <c r="E76" s="113" t="s">
        <v>151</v>
      </c>
      <c r="F76" s="122">
        <v>7422150</v>
      </c>
      <c r="G76" s="122">
        <v>2755100</v>
      </c>
      <c r="H76" s="114">
        <v>4667050</v>
      </c>
      <c r="I76" s="84">
        <f t="shared" si="5"/>
        <v>0.3711997197577521</v>
      </c>
      <c r="J76" s="115">
        <v>4667050</v>
      </c>
      <c r="K76" s="115"/>
      <c r="L76" s="116"/>
      <c r="M76" s="116"/>
    </row>
    <row r="77" spans="1:13" ht="19.5" customHeight="1">
      <c r="A77" s="110">
        <v>9</v>
      </c>
      <c r="B77" s="111" t="s">
        <v>321</v>
      </c>
      <c r="C77" s="113" t="s">
        <v>322</v>
      </c>
      <c r="D77" s="113" t="s">
        <v>323</v>
      </c>
      <c r="E77" s="113" t="s">
        <v>151</v>
      </c>
      <c r="F77" s="122">
        <v>124680950</v>
      </c>
      <c r="G77" s="122">
        <v>95551350</v>
      </c>
      <c r="H77" s="114">
        <v>29129600</v>
      </c>
      <c r="I77" s="84">
        <f t="shared" si="5"/>
        <v>0.7663668748112683</v>
      </c>
      <c r="J77" s="115"/>
      <c r="K77" s="115"/>
      <c r="L77" s="116"/>
      <c r="M77" s="116"/>
    </row>
    <row r="78" spans="1:13" ht="19.5" customHeight="1">
      <c r="A78" s="110">
        <v>10</v>
      </c>
      <c r="B78" s="111" t="s">
        <v>324</v>
      </c>
      <c r="C78" s="113" t="s">
        <v>325</v>
      </c>
      <c r="D78" s="113" t="s">
        <v>284</v>
      </c>
      <c r="E78" s="113" t="s">
        <v>151</v>
      </c>
      <c r="F78" s="125">
        <v>0</v>
      </c>
      <c r="G78" s="125">
        <v>0</v>
      </c>
      <c r="H78" s="114">
        <v>0</v>
      </c>
      <c r="I78" s="84">
        <v>0</v>
      </c>
      <c r="J78" s="115"/>
      <c r="K78" s="115"/>
      <c r="L78" s="116"/>
      <c r="M78" s="116"/>
    </row>
    <row r="79" spans="1:13" ht="19.5" customHeight="1">
      <c r="A79" s="120"/>
      <c r="B79" s="98" t="s">
        <v>326</v>
      </c>
      <c r="C79" s="99"/>
      <c r="D79" s="99"/>
      <c r="E79" s="99"/>
      <c r="F79" s="100">
        <f>SUM(F69:F78)</f>
        <v>1131381197</v>
      </c>
      <c r="G79" s="100">
        <f>SUM(G69:G78)</f>
        <v>871319265</v>
      </c>
      <c r="H79" s="101">
        <f>SUM(H69:H78)</f>
        <v>260061932</v>
      </c>
      <c r="I79" s="102">
        <f aca="true" t="shared" si="6" ref="I79:I142">G79/F79</f>
        <v>0.7701376576793153</v>
      </c>
      <c r="J79" s="121">
        <f>SUM(J69:J78)</f>
        <v>135459766</v>
      </c>
      <c r="K79" s="121">
        <f>SUM(K69:K78)</f>
        <v>0</v>
      </c>
      <c r="L79" s="121">
        <f>SUM(L69:L78)</f>
        <v>1200000</v>
      </c>
      <c r="M79" s="121">
        <f>SUM(M69:M78)</f>
        <v>94272566</v>
      </c>
    </row>
    <row r="80" spans="1:13" ht="19.5" customHeight="1">
      <c r="A80" s="110">
        <v>1</v>
      </c>
      <c r="B80" s="111" t="s">
        <v>327</v>
      </c>
      <c r="C80" s="113" t="s">
        <v>328</v>
      </c>
      <c r="D80" s="113" t="s">
        <v>329</v>
      </c>
      <c r="E80" s="113" t="s">
        <v>330</v>
      </c>
      <c r="F80" s="125">
        <v>1290264987</v>
      </c>
      <c r="G80" s="125">
        <v>1165091649</v>
      </c>
      <c r="H80" s="114">
        <v>125173338</v>
      </c>
      <c r="I80" s="84">
        <f t="shared" si="6"/>
        <v>0.9029863328376901</v>
      </c>
      <c r="J80" s="115"/>
      <c r="K80" s="115"/>
      <c r="L80" s="116">
        <f>H80</f>
        <v>125173338</v>
      </c>
      <c r="M80" s="116"/>
    </row>
    <row r="81" spans="1:13" s="69" customFormat="1" ht="19.5" customHeight="1">
      <c r="A81" s="120"/>
      <c r="B81" s="98" t="s">
        <v>331</v>
      </c>
      <c r="C81" s="99"/>
      <c r="D81" s="99"/>
      <c r="E81" s="99"/>
      <c r="F81" s="100">
        <f>SUM(F80)</f>
        <v>1290264987</v>
      </c>
      <c r="G81" s="100">
        <f>SUM(G80)</f>
        <v>1165091649</v>
      </c>
      <c r="H81" s="101">
        <f>SUM(H80)</f>
        <v>125173338</v>
      </c>
      <c r="I81" s="102">
        <f t="shared" si="6"/>
        <v>0.9029863328376901</v>
      </c>
      <c r="J81" s="101">
        <f>SUM(J80)</f>
        <v>0</v>
      </c>
      <c r="K81" s="101">
        <f>SUM(K80)</f>
        <v>0</v>
      </c>
      <c r="L81" s="101">
        <f>SUM(L80)</f>
        <v>125173338</v>
      </c>
      <c r="M81" s="101">
        <f>SUM(M80)</f>
        <v>0</v>
      </c>
    </row>
    <row r="82" spans="1:13" s="69" customFormat="1" ht="19.5" customHeight="1">
      <c r="A82" s="126"/>
      <c r="B82" s="105" t="s">
        <v>332</v>
      </c>
      <c r="C82" s="106"/>
      <c r="D82" s="106"/>
      <c r="E82" s="106"/>
      <c r="F82" s="107">
        <f>F68+F79+F81</f>
        <v>31529207798</v>
      </c>
      <c r="G82" s="107">
        <f>G68+G79+G81</f>
        <v>28419806481</v>
      </c>
      <c r="H82" s="108">
        <f>H68+H79+H81</f>
        <v>3109401317</v>
      </c>
      <c r="I82" s="109">
        <f t="shared" si="6"/>
        <v>0.9013802903986303</v>
      </c>
      <c r="J82" s="108">
        <f>J68+J79+J81</f>
        <v>2040633077</v>
      </c>
      <c r="K82" s="108">
        <f>K68+K79+K81</f>
        <v>818992736</v>
      </c>
      <c r="L82" s="108">
        <f>L68+L79+L81</f>
        <v>126373338</v>
      </c>
      <c r="M82" s="108">
        <f>M68+M79+M81</f>
        <v>94272566</v>
      </c>
    </row>
    <row r="83" spans="1:13" ht="19.5" customHeight="1">
      <c r="A83" s="127">
        <v>1</v>
      </c>
      <c r="B83" s="128" t="s">
        <v>333</v>
      </c>
      <c r="C83" s="129" t="s">
        <v>334</v>
      </c>
      <c r="D83" s="129" t="s">
        <v>335</v>
      </c>
      <c r="E83" s="129" t="s">
        <v>159</v>
      </c>
      <c r="F83" s="130">
        <v>17190000000</v>
      </c>
      <c r="G83" s="82">
        <v>16450080527</v>
      </c>
      <c r="H83" s="83">
        <v>739919473</v>
      </c>
      <c r="I83" s="84">
        <f t="shared" si="6"/>
        <v>0.956956400639907</v>
      </c>
      <c r="J83" s="115"/>
      <c r="K83" s="115">
        <f>H83</f>
        <v>739919473</v>
      </c>
      <c r="L83" s="116"/>
      <c r="M83" s="116"/>
    </row>
    <row r="84" spans="1:13" ht="19.5" customHeight="1">
      <c r="A84" s="127">
        <v>2</v>
      </c>
      <c r="B84" s="128" t="s">
        <v>336</v>
      </c>
      <c r="C84" s="129" t="s">
        <v>337</v>
      </c>
      <c r="D84" s="129" t="s">
        <v>335</v>
      </c>
      <c r="E84" s="129" t="s">
        <v>159</v>
      </c>
      <c r="F84" s="130">
        <v>250000000</v>
      </c>
      <c r="G84" s="81">
        <v>241975000</v>
      </c>
      <c r="H84" s="125">
        <v>8025000</v>
      </c>
      <c r="I84" s="84">
        <f t="shared" si="6"/>
        <v>0.9679</v>
      </c>
      <c r="J84" s="115"/>
      <c r="K84" s="115">
        <f>H84</f>
        <v>8025000</v>
      </c>
      <c r="L84" s="116"/>
      <c r="M84" s="116"/>
    </row>
    <row r="85" spans="1:13" ht="19.5" customHeight="1">
      <c r="A85" s="127">
        <v>3</v>
      </c>
      <c r="B85" s="128" t="s">
        <v>338</v>
      </c>
      <c r="C85" s="129" t="s">
        <v>339</v>
      </c>
      <c r="D85" s="129" t="s">
        <v>335</v>
      </c>
      <c r="E85" s="129" t="s">
        <v>159</v>
      </c>
      <c r="F85" s="130">
        <v>150000000</v>
      </c>
      <c r="G85" s="81">
        <v>140752450</v>
      </c>
      <c r="H85" s="125">
        <v>9247550</v>
      </c>
      <c r="I85" s="84">
        <f t="shared" si="6"/>
        <v>0.9383496666666666</v>
      </c>
      <c r="J85" s="115"/>
      <c r="K85" s="115">
        <f>H85</f>
        <v>9247550</v>
      </c>
      <c r="L85" s="116"/>
      <c r="M85" s="116"/>
    </row>
    <row r="86" spans="1:13" ht="19.5" customHeight="1">
      <c r="A86" s="127">
        <v>4</v>
      </c>
      <c r="B86" s="128" t="s">
        <v>340</v>
      </c>
      <c r="C86" s="129" t="s">
        <v>341</v>
      </c>
      <c r="D86" s="131" t="s">
        <v>342</v>
      </c>
      <c r="E86" s="129" t="s">
        <v>159</v>
      </c>
      <c r="F86" s="130">
        <v>3500000000</v>
      </c>
      <c r="G86" s="81">
        <v>3404686424</v>
      </c>
      <c r="H86" s="125">
        <v>95313576</v>
      </c>
      <c r="I86" s="84">
        <f t="shared" si="6"/>
        <v>0.9727675497142857</v>
      </c>
      <c r="J86" s="115"/>
      <c r="K86" s="115"/>
      <c r="L86" s="116"/>
      <c r="M86" s="116">
        <f>H86</f>
        <v>95313576</v>
      </c>
    </row>
    <row r="87" spans="1:13" ht="19.5" customHeight="1">
      <c r="A87" s="127">
        <v>5</v>
      </c>
      <c r="B87" s="128" t="s">
        <v>343</v>
      </c>
      <c r="C87" s="129" t="s">
        <v>344</v>
      </c>
      <c r="D87" s="129" t="s">
        <v>335</v>
      </c>
      <c r="E87" s="129" t="s">
        <v>159</v>
      </c>
      <c r="F87" s="130">
        <v>1000000000</v>
      </c>
      <c r="G87" s="81">
        <v>952986002</v>
      </c>
      <c r="H87" s="125">
        <v>47013998</v>
      </c>
      <c r="I87" s="84">
        <f t="shared" si="6"/>
        <v>0.952986002</v>
      </c>
      <c r="J87" s="115"/>
      <c r="K87" s="115">
        <f>H87</f>
        <v>47013998</v>
      </c>
      <c r="L87" s="116"/>
      <c r="M87" s="116"/>
    </row>
    <row r="88" spans="1:13" ht="19.5" customHeight="1">
      <c r="A88" s="127">
        <v>6</v>
      </c>
      <c r="B88" s="128" t="s">
        <v>345</v>
      </c>
      <c r="C88" s="129" t="s">
        <v>346</v>
      </c>
      <c r="D88" s="129" t="s">
        <v>335</v>
      </c>
      <c r="E88" s="129" t="s">
        <v>159</v>
      </c>
      <c r="F88" s="130">
        <v>500000000</v>
      </c>
      <c r="G88" s="81">
        <v>462352100</v>
      </c>
      <c r="H88" s="125">
        <v>37647900</v>
      </c>
      <c r="I88" s="84">
        <f t="shared" si="6"/>
        <v>0.9247042</v>
      </c>
      <c r="J88" s="115"/>
      <c r="K88" s="115">
        <f>H88</f>
        <v>37647900</v>
      </c>
      <c r="L88" s="116"/>
      <c r="M88" s="116"/>
    </row>
    <row r="89" spans="1:13" ht="19.5" customHeight="1">
      <c r="A89" s="127">
        <v>7</v>
      </c>
      <c r="B89" s="128" t="s">
        <v>347</v>
      </c>
      <c r="C89" s="129" t="s">
        <v>348</v>
      </c>
      <c r="D89" s="131" t="s">
        <v>342</v>
      </c>
      <c r="E89" s="129" t="s">
        <v>159</v>
      </c>
      <c r="F89" s="130">
        <v>1280000000</v>
      </c>
      <c r="G89" s="81">
        <v>1086853295</v>
      </c>
      <c r="H89" s="125">
        <v>193146705</v>
      </c>
      <c r="I89" s="84">
        <f t="shared" si="6"/>
        <v>0.84910413671875</v>
      </c>
      <c r="J89" s="115"/>
      <c r="K89" s="115"/>
      <c r="L89" s="116"/>
      <c r="M89" s="116">
        <f>H89</f>
        <v>193146705</v>
      </c>
    </row>
    <row r="90" spans="1:13" ht="19.5" customHeight="1">
      <c r="A90" s="127">
        <v>8</v>
      </c>
      <c r="B90" s="128" t="s">
        <v>349</v>
      </c>
      <c r="C90" s="129" t="s">
        <v>350</v>
      </c>
      <c r="D90" s="131" t="s">
        <v>351</v>
      </c>
      <c r="E90" s="129" t="s">
        <v>159</v>
      </c>
      <c r="F90" s="130">
        <v>2300000000</v>
      </c>
      <c r="G90" s="81">
        <v>1947937703</v>
      </c>
      <c r="H90" s="125">
        <v>352062297</v>
      </c>
      <c r="I90" s="84">
        <f t="shared" si="6"/>
        <v>0.8469294360869565</v>
      </c>
      <c r="J90" s="115"/>
      <c r="K90" s="115"/>
      <c r="L90" s="116"/>
      <c r="M90" s="116">
        <f>H90</f>
        <v>352062297</v>
      </c>
    </row>
    <row r="91" spans="1:13" ht="19.5" customHeight="1">
      <c r="A91" s="127">
        <v>9</v>
      </c>
      <c r="B91" s="128" t="s">
        <v>352</v>
      </c>
      <c r="C91" s="129" t="s">
        <v>353</v>
      </c>
      <c r="D91" s="131" t="s">
        <v>351</v>
      </c>
      <c r="E91" s="129" t="s">
        <v>159</v>
      </c>
      <c r="F91" s="130">
        <v>1800000000</v>
      </c>
      <c r="G91" s="81">
        <v>1603118660</v>
      </c>
      <c r="H91" s="125">
        <v>196881340</v>
      </c>
      <c r="I91" s="84">
        <f t="shared" si="6"/>
        <v>0.8906214777777778</v>
      </c>
      <c r="J91" s="115"/>
      <c r="K91" s="115"/>
      <c r="L91" s="116"/>
      <c r="M91" s="116">
        <f>H91</f>
        <v>196881340</v>
      </c>
    </row>
    <row r="92" spans="1:13" ht="19.5" customHeight="1">
      <c r="A92" s="127">
        <v>10</v>
      </c>
      <c r="B92" s="128" t="s">
        <v>354</v>
      </c>
      <c r="C92" s="129" t="s">
        <v>355</v>
      </c>
      <c r="D92" s="129" t="s">
        <v>335</v>
      </c>
      <c r="E92" s="129" t="s">
        <v>159</v>
      </c>
      <c r="F92" s="130">
        <v>600000000</v>
      </c>
      <c r="G92" s="81">
        <v>594084961</v>
      </c>
      <c r="H92" s="125">
        <v>5915039</v>
      </c>
      <c r="I92" s="84">
        <f t="shared" si="6"/>
        <v>0.9901416016666666</v>
      </c>
      <c r="J92" s="115"/>
      <c r="K92" s="115">
        <f>H92</f>
        <v>5915039</v>
      </c>
      <c r="L92" s="116"/>
      <c r="M92" s="116"/>
    </row>
    <row r="93" spans="1:13" ht="19.5" customHeight="1">
      <c r="A93" s="127">
        <v>11</v>
      </c>
      <c r="B93" s="128" t="s">
        <v>356</v>
      </c>
      <c r="C93" s="129" t="s">
        <v>357</v>
      </c>
      <c r="D93" s="131" t="s">
        <v>358</v>
      </c>
      <c r="E93" s="129" t="s">
        <v>159</v>
      </c>
      <c r="F93" s="130">
        <v>760000000</v>
      </c>
      <c r="G93" s="81">
        <v>576296036</v>
      </c>
      <c r="H93" s="125">
        <v>183703964</v>
      </c>
      <c r="I93" s="84">
        <f t="shared" si="6"/>
        <v>0.7582842578947369</v>
      </c>
      <c r="J93" s="115"/>
      <c r="K93" s="115"/>
      <c r="L93" s="116"/>
      <c r="M93" s="116">
        <f aca="true" t="shared" si="7" ref="M93:M103">H93</f>
        <v>183703964</v>
      </c>
    </row>
    <row r="94" spans="1:13" ht="19.5" customHeight="1">
      <c r="A94" s="127">
        <v>12</v>
      </c>
      <c r="B94" s="128" t="s">
        <v>359</v>
      </c>
      <c r="C94" s="129" t="s">
        <v>360</v>
      </c>
      <c r="D94" s="131" t="s">
        <v>361</v>
      </c>
      <c r="E94" s="129" t="s">
        <v>159</v>
      </c>
      <c r="F94" s="130">
        <v>5000000000</v>
      </c>
      <c r="G94" s="81">
        <v>4363696960</v>
      </c>
      <c r="H94" s="125">
        <v>636303040</v>
      </c>
      <c r="I94" s="84">
        <f t="shared" si="6"/>
        <v>0.872739392</v>
      </c>
      <c r="J94" s="115"/>
      <c r="K94" s="115"/>
      <c r="L94" s="116"/>
      <c r="M94" s="116">
        <f t="shared" si="7"/>
        <v>636303040</v>
      </c>
    </row>
    <row r="95" spans="1:13" ht="19.5" customHeight="1">
      <c r="A95" s="127">
        <v>13</v>
      </c>
      <c r="B95" s="128" t="s">
        <v>362</v>
      </c>
      <c r="C95" s="129" t="s">
        <v>363</v>
      </c>
      <c r="D95" s="131" t="s">
        <v>358</v>
      </c>
      <c r="E95" s="129" t="s">
        <v>159</v>
      </c>
      <c r="F95" s="130">
        <v>780000000</v>
      </c>
      <c r="G95" s="81">
        <v>84098030</v>
      </c>
      <c r="H95" s="125">
        <v>695901970</v>
      </c>
      <c r="I95" s="84">
        <f t="shared" si="6"/>
        <v>0.10781798717948718</v>
      </c>
      <c r="J95" s="115"/>
      <c r="K95" s="115"/>
      <c r="L95" s="116"/>
      <c r="M95" s="116">
        <f t="shared" si="7"/>
        <v>695901970</v>
      </c>
    </row>
    <row r="96" spans="1:13" ht="19.5" customHeight="1">
      <c r="A96" s="127">
        <v>14</v>
      </c>
      <c r="B96" s="128" t="s">
        <v>364</v>
      </c>
      <c r="C96" s="129" t="s">
        <v>365</v>
      </c>
      <c r="D96" s="131" t="s">
        <v>366</v>
      </c>
      <c r="E96" s="129" t="s">
        <v>159</v>
      </c>
      <c r="F96" s="130">
        <v>800000000</v>
      </c>
      <c r="G96" s="81">
        <v>717958761</v>
      </c>
      <c r="H96" s="125">
        <v>82041239</v>
      </c>
      <c r="I96" s="84">
        <f t="shared" si="6"/>
        <v>0.89744845125</v>
      </c>
      <c r="J96" s="115"/>
      <c r="K96" s="115"/>
      <c r="L96" s="116"/>
      <c r="M96" s="116">
        <f t="shared" si="7"/>
        <v>82041239</v>
      </c>
    </row>
    <row r="97" spans="1:13" ht="19.5" customHeight="1">
      <c r="A97" s="127">
        <v>15</v>
      </c>
      <c r="B97" s="128" t="s">
        <v>367</v>
      </c>
      <c r="C97" s="129" t="s">
        <v>368</v>
      </c>
      <c r="D97" s="131" t="s">
        <v>366</v>
      </c>
      <c r="E97" s="129" t="s">
        <v>159</v>
      </c>
      <c r="F97" s="130">
        <v>1500000000</v>
      </c>
      <c r="G97" s="81">
        <v>1262532150</v>
      </c>
      <c r="H97" s="125">
        <v>237467850</v>
      </c>
      <c r="I97" s="84">
        <f t="shared" si="6"/>
        <v>0.8416881</v>
      </c>
      <c r="J97" s="115"/>
      <c r="K97" s="115"/>
      <c r="L97" s="116"/>
      <c r="M97" s="116">
        <f t="shared" si="7"/>
        <v>237467850</v>
      </c>
    </row>
    <row r="98" spans="1:13" ht="19.5" customHeight="1">
      <c r="A98" s="127">
        <v>16</v>
      </c>
      <c r="B98" s="128" t="s">
        <v>369</v>
      </c>
      <c r="C98" s="129" t="s">
        <v>370</v>
      </c>
      <c r="D98" s="131" t="s">
        <v>371</v>
      </c>
      <c r="E98" s="129" t="s">
        <v>159</v>
      </c>
      <c r="F98" s="130">
        <v>2400000000</v>
      </c>
      <c r="G98" s="81">
        <v>1952727899</v>
      </c>
      <c r="H98" s="125">
        <v>447272101</v>
      </c>
      <c r="I98" s="84">
        <f t="shared" si="6"/>
        <v>0.8136366245833333</v>
      </c>
      <c r="J98" s="115"/>
      <c r="K98" s="115"/>
      <c r="L98" s="116"/>
      <c r="M98" s="116">
        <f t="shared" si="7"/>
        <v>447272101</v>
      </c>
    </row>
    <row r="99" spans="1:13" ht="19.5" customHeight="1">
      <c r="A99" s="127">
        <v>17</v>
      </c>
      <c r="B99" s="128" t="s">
        <v>372</v>
      </c>
      <c r="C99" s="129" t="s">
        <v>373</v>
      </c>
      <c r="D99" s="131" t="s">
        <v>371</v>
      </c>
      <c r="E99" s="129" t="s">
        <v>159</v>
      </c>
      <c r="F99" s="130">
        <v>1200000000</v>
      </c>
      <c r="G99" s="81">
        <v>998022900</v>
      </c>
      <c r="H99" s="125">
        <v>201977100</v>
      </c>
      <c r="I99" s="84">
        <f t="shared" si="6"/>
        <v>0.83168575</v>
      </c>
      <c r="J99" s="115"/>
      <c r="K99" s="115"/>
      <c r="L99" s="116"/>
      <c r="M99" s="116">
        <f t="shared" si="7"/>
        <v>201977100</v>
      </c>
    </row>
    <row r="100" spans="1:13" ht="19.5" customHeight="1">
      <c r="A100" s="127">
        <v>18</v>
      </c>
      <c r="B100" s="128" t="s">
        <v>374</v>
      </c>
      <c r="C100" s="129" t="s">
        <v>375</v>
      </c>
      <c r="D100" s="131" t="s">
        <v>371</v>
      </c>
      <c r="E100" s="129" t="s">
        <v>159</v>
      </c>
      <c r="F100" s="130">
        <v>1400000000</v>
      </c>
      <c r="G100" s="81">
        <v>1167136035</v>
      </c>
      <c r="H100" s="125">
        <v>232863965</v>
      </c>
      <c r="I100" s="84">
        <f t="shared" si="6"/>
        <v>0.8336685964285714</v>
      </c>
      <c r="J100" s="115"/>
      <c r="K100" s="115"/>
      <c r="L100" s="116"/>
      <c r="M100" s="116">
        <f t="shared" si="7"/>
        <v>232863965</v>
      </c>
    </row>
    <row r="101" spans="1:13" ht="19.5" customHeight="1">
      <c r="A101" s="127">
        <v>19</v>
      </c>
      <c r="B101" s="128" t="s">
        <v>376</v>
      </c>
      <c r="C101" s="129" t="s">
        <v>377</v>
      </c>
      <c r="D101" s="131" t="s">
        <v>371</v>
      </c>
      <c r="E101" s="129" t="s">
        <v>159</v>
      </c>
      <c r="F101" s="130">
        <v>1200000000</v>
      </c>
      <c r="G101" s="81">
        <v>1052756900</v>
      </c>
      <c r="H101" s="125">
        <v>147243100</v>
      </c>
      <c r="I101" s="84">
        <f t="shared" si="6"/>
        <v>0.8772974166666667</v>
      </c>
      <c r="J101" s="115"/>
      <c r="K101" s="115"/>
      <c r="L101" s="116"/>
      <c r="M101" s="116">
        <f t="shared" si="7"/>
        <v>147243100</v>
      </c>
    </row>
    <row r="102" spans="1:13" ht="19.5" customHeight="1">
      <c r="A102" s="127">
        <v>20</v>
      </c>
      <c r="B102" s="128" t="s">
        <v>378</v>
      </c>
      <c r="C102" s="129" t="s">
        <v>379</v>
      </c>
      <c r="D102" s="131" t="s">
        <v>380</v>
      </c>
      <c r="E102" s="129" t="s">
        <v>159</v>
      </c>
      <c r="F102" s="130">
        <v>1100000000</v>
      </c>
      <c r="G102" s="81">
        <v>737895090</v>
      </c>
      <c r="H102" s="125">
        <v>362104910</v>
      </c>
      <c r="I102" s="84">
        <f t="shared" si="6"/>
        <v>0.6708137181818182</v>
      </c>
      <c r="J102" s="115"/>
      <c r="K102" s="115"/>
      <c r="L102" s="116"/>
      <c r="M102" s="116">
        <f t="shared" si="7"/>
        <v>362104910</v>
      </c>
    </row>
    <row r="103" spans="1:13" ht="19.5" customHeight="1">
      <c r="A103" s="127">
        <v>21</v>
      </c>
      <c r="B103" s="128" t="s">
        <v>381</v>
      </c>
      <c r="C103" s="129" t="s">
        <v>382</v>
      </c>
      <c r="D103" s="131" t="s">
        <v>383</v>
      </c>
      <c r="E103" s="129" t="s">
        <v>159</v>
      </c>
      <c r="F103" s="130">
        <v>3900000000</v>
      </c>
      <c r="G103" s="81">
        <v>3822684130</v>
      </c>
      <c r="H103" s="125">
        <v>77315870</v>
      </c>
      <c r="I103" s="84">
        <f t="shared" si="6"/>
        <v>0.980175417948718</v>
      </c>
      <c r="J103" s="115"/>
      <c r="K103" s="115"/>
      <c r="L103" s="116"/>
      <c r="M103" s="116">
        <f t="shared" si="7"/>
        <v>77315870</v>
      </c>
    </row>
    <row r="104" spans="1:13" ht="19.5" customHeight="1">
      <c r="A104" s="127">
        <v>22</v>
      </c>
      <c r="B104" s="128" t="s">
        <v>384</v>
      </c>
      <c r="C104" s="129" t="s">
        <v>385</v>
      </c>
      <c r="D104" s="129" t="s">
        <v>335</v>
      </c>
      <c r="E104" s="129" t="s">
        <v>159</v>
      </c>
      <c r="F104" s="130">
        <v>4000000000</v>
      </c>
      <c r="G104" s="81">
        <v>3888584512</v>
      </c>
      <c r="H104" s="125">
        <v>111415488</v>
      </c>
      <c r="I104" s="84">
        <f t="shared" si="6"/>
        <v>0.972146128</v>
      </c>
      <c r="J104" s="115"/>
      <c r="K104" s="115">
        <f>H104</f>
        <v>111415488</v>
      </c>
      <c r="L104" s="116"/>
      <c r="M104" s="116"/>
    </row>
    <row r="105" spans="1:13" ht="19.5" customHeight="1">
      <c r="A105" s="127">
        <v>23</v>
      </c>
      <c r="B105" s="128" t="s">
        <v>386</v>
      </c>
      <c r="C105" s="129" t="s">
        <v>387</v>
      </c>
      <c r="D105" s="131" t="s">
        <v>342</v>
      </c>
      <c r="E105" s="129" t="s">
        <v>159</v>
      </c>
      <c r="F105" s="130">
        <v>5000000000</v>
      </c>
      <c r="G105" s="81">
        <v>3337175112</v>
      </c>
      <c r="H105" s="125">
        <v>1662824888</v>
      </c>
      <c r="I105" s="84">
        <f t="shared" si="6"/>
        <v>0.6674350224</v>
      </c>
      <c r="J105" s="115"/>
      <c r="K105" s="115"/>
      <c r="L105" s="116"/>
      <c r="M105" s="116">
        <f>H105</f>
        <v>1662824888</v>
      </c>
    </row>
    <row r="106" spans="1:13" ht="19.5" customHeight="1">
      <c r="A106" s="127">
        <v>24</v>
      </c>
      <c r="B106" s="128" t="s">
        <v>388</v>
      </c>
      <c r="C106" s="129" t="s">
        <v>389</v>
      </c>
      <c r="D106" s="131" t="s">
        <v>390</v>
      </c>
      <c r="E106" s="129" t="s">
        <v>159</v>
      </c>
      <c r="F106" s="130">
        <v>615000000</v>
      </c>
      <c r="G106" s="81">
        <v>472043168</v>
      </c>
      <c r="H106" s="125">
        <v>142956832</v>
      </c>
      <c r="I106" s="84">
        <f t="shared" si="6"/>
        <v>0.7675498666666667</v>
      </c>
      <c r="J106" s="115"/>
      <c r="K106" s="115"/>
      <c r="L106" s="116"/>
      <c r="M106" s="116">
        <f>H106</f>
        <v>142956832</v>
      </c>
    </row>
    <row r="107" spans="1:13" ht="19.5" customHeight="1">
      <c r="A107" s="127">
        <v>25</v>
      </c>
      <c r="B107" s="128" t="s">
        <v>391</v>
      </c>
      <c r="C107" s="129" t="s">
        <v>392</v>
      </c>
      <c r="D107" s="131" t="s">
        <v>390</v>
      </c>
      <c r="E107" s="129" t="s">
        <v>159</v>
      </c>
      <c r="F107" s="130">
        <v>405000000</v>
      </c>
      <c r="G107" s="81">
        <v>284707321</v>
      </c>
      <c r="H107" s="125">
        <v>120292679</v>
      </c>
      <c r="I107" s="84">
        <f t="shared" si="6"/>
        <v>0.7029810395061729</v>
      </c>
      <c r="J107" s="115"/>
      <c r="K107" s="115"/>
      <c r="L107" s="116"/>
      <c r="M107" s="116">
        <f>H107</f>
        <v>120292679</v>
      </c>
    </row>
    <row r="108" spans="1:13" ht="19.5" customHeight="1">
      <c r="A108" s="127">
        <v>26</v>
      </c>
      <c r="B108" s="128" t="s">
        <v>393</v>
      </c>
      <c r="C108" s="129" t="s">
        <v>394</v>
      </c>
      <c r="D108" s="131" t="s">
        <v>390</v>
      </c>
      <c r="E108" s="129" t="s">
        <v>159</v>
      </c>
      <c r="F108" s="130">
        <v>499000000</v>
      </c>
      <c r="G108" s="81">
        <v>373151915</v>
      </c>
      <c r="H108" s="125">
        <v>125848085</v>
      </c>
      <c r="I108" s="84">
        <f t="shared" si="6"/>
        <v>0.7477994288577154</v>
      </c>
      <c r="J108" s="115"/>
      <c r="K108" s="115"/>
      <c r="L108" s="116"/>
      <c r="M108" s="116">
        <f>H108</f>
        <v>125848085</v>
      </c>
    </row>
    <row r="109" spans="1:13" ht="19.5" customHeight="1">
      <c r="A109" s="127">
        <v>27</v>
      </c>
      <c r="B109" s="128" t="s">
        <v>395</v>
      </c>
      <c r="C109" s="129" t="s">
        <v>396</v>
      </c>
      <c r="D109" s="131" t="s">
        <v>390</v>
      </c>
      <c r="E109" s="129" t="s">
        <v>159</v>
      </c>
      <c r="F109" s="130">
        <v>481000000</v>
      </c>
      <c r="G109" s="81">
        <v>331462218</v>
      </c>
      <c r="H109" s="125">
        <v>149537782</v>
      </c>
      <c r="I109" s="84">
        <f t="shared" si="6"/>
        <v>0.6891106403326404</v>
      </c>
      <c r="J109" s="115"/>
      <c r="K109" s="115"/>
      <c r="L109" s="116"/>
      <c r="M109" s="116">
        <f>H109</f>
        <v>149537782</v>
      </c>
    </row>
    <row r="110" spans="1:13" ht="19.5" customHeight="1">
      <c r="A110" s="127">
        <v>28</v>
      </c>
      <c r="B110" s="128" t="s">
        <v>397</v>
      </c>
      <c r="C110" s="129" t="s">
        <v>398</v>
      </c>
      <c r="D110" s="129" t="s">
        <v>335</v>
      </c>
      <c r="E110" s="129" t="s">
        <v>159</v>
      </c>
      <c r="F110" s="130">
        <v>1300000000</v>
      </c>
      <c r="G110" s="81">
        <v>1262925536</v>
      </c>
      <c r="H110" s="125">
        <v>37074464</v>
      </c>
      <c r="I110" s="84">
        <f t="shared" si="6"/>
        <v>0.9714811815384615</v>
      </c>
      <c r="J110" s="115"/>
      <c r="K110" s="115">
        <f>H110</f>
        <v>37074464</v>
      </c>
      <c r="L110" s="116"/>
      <c r="M110" s="116"/>
    </row>
    <row r="111" spans="1:13" ht="19.5" customHeight="1">
      <c r="A111" s="127">
        <v>29</v>
      </c>
      <c r="B111" s="128" t="s">
        <v>399</v>
      </c>
      <c r="C111" s="129" t="s">
        <v>400</v>
      </c>
      <c r="D111" s="131" t="s">
        <v>401</v>
      </c>
      <c r="E111" s="129" t="s">
        <v>159</v>
      </c>
      <c r="F111" s="130">
        <v>50000000</v>
      </c>
      <c r="G111" s="81"/>
      <c r="H111" s="125">
        <v>50000000</v>
      </c>
      <c r="I111" s="84">
        <f t="shared" si="6"/>
        <v>0</v>
      </c>
      <c r="J111" s="115"/>
      <c r="K111" s="115"/>
      <c r="L111" s="116"/>
      <c r="M111" s="116">
        <f>H111</f>
        <v>50000000</v>
      </c>
    </row>
    <row r="112" spans="1:13" ht="19.5" customHeight="1">
      <c r="A112" s="127">
        <v>30</v>
      </c>
      <c r="B112" s="128" t="s">
        <v>402</v>
      </c>
      <c r="C112" s="129" t="s">
        <v>403</v>
      </c>
      <c r="D112" s="131" t="s">
        <v>351</v>
      </c>
      <c r="E112" s="129" t="s">
        <v>159</v>
      </c>
      <c r="F112" s="130">
        <v>300000000</v>
      </c>
      <c r="G112" s="81">
        <v>195273897</v>
      </c>
      <c r="H112" s="125">
        <v>104726103</v>
      </c>
      <c r="I112" s="84">
        <f t="shared" si="6"/>
        <v>0.65091299</v>
      </c>
      <c r="J112" s="115"/>
      <c r="K112" s="115"/>
      <c r="L112" s="116"/>
      <c r="M112" s="116">
        <f>H112</f>
        <v>104726103</v>
      </c>
    </row>
    <row r="113" spans="1:13" ht="19.5" customHeight="1">
      <c r="A113" s="127">
        <v>31</v>
      </c>
      <c r="B113" s="128" t="s">
        <v>404</v>
      </c>
      <c r="C113" s="129" t="s">
        <v>405</v>
      </c>
      <c r="D113" s="131" t="s">
        <v>406</v>
      </c>
      <c r="E113" s="129" t="s">
        <v>159</v>
      </c>
      <c r="F113" s="130">
        <v>420000000</v>
      </c>
      <c r="G113" s="81">
        <v>311428530</v>
      </c>
      <c r="H113" s="125">
        <v>108571470</v>
      </c>
      <c r="I113" s="84">
        <f t="shared" si="6"/>
        <v>0.7414965</v>
      </c>
      <c r="J113" s="115"/>
      <c r="K113" s="115"/>
      <c r="L113" s="116"/>
      <c r="M113" s="116">
        <f>H113</f>
        <v>108571470</v>
      </c>
    </row>
    <row r="114" spans="1:13" ht="19.5" customHeight="1">
      <c r="A114" s="127">
        <v>32</v>
      </c>
      <c r="B114" s="128" t="s">
        <v>407</v>
      </c>
      <c r="C114" s="129" t="s">
        <v>408</v>
      </c>
      <c r="D114" s="131" t="s">
        <v>351</v>
      </c>
      <c r="E114" s="129" t="s">
        <v>159</v>
      </c>
      <c r="F114" s="130">
        <v>1200000000</v>
      </c>
      <c r="G114" s="81">
        <v>1149371434</v>
      </c>
      <c r="H114" s="125">
        <v>50628566</v>
      </c>
      <c r="I114" s="84">
        <f t="shared" si="6"/>
        <v>0.9578095283333333</v>
      </c>
      <c r="J114" s="115"/>
      <c r="K114" s="115"/>
      <c r="L114" s="116"/>
      <c r="M114" s="116">
        <f>H114</f>
        <v>50628566</v>
      </c>
    </row>
    <row r="115" spans="1:13" ht="19.5" customHeight="1">
      <c r="A115" s="127">
        <v>33</v>
      </c>
      <c r="B115" s="128" t="s">
        <v>409</v>
      </c>
      <c r="C115" s="129" t="s">
        <v>410</v>
      </c>
      <c r="D115" s="129" t="s">
        <v>335</v>
      </c>
      <c r="E115" s="129" t="s">
        <v>159</v>
      </c>
      <c r="F115" s="130">
        <v>951211000</v>
      </c>
      <c r="G115" s="81">
        <v>943771209</v>
      </c>
      <c r="H115" s="125">
        <v>7439791</v>
      </c>
      <c r="I115" s="84">
        <f t="shared" si="6"/>
        <v>0.9921786112650085</v>
      </c>
      <c r="J115" s="115"/>
      <c r="K115" s="115">
        <f>H115</f>
        <v>7439791</v>
      </c>
      <c r="L115" s="116"/>
      <c r="M115" s="116"/>
    </row>
    <row r="116" spans="1:13" ht="19.5" customHeight="1">
      <c r="A116" s="127">
        <v>34</v>
      </c>
      <c r="B116" s="128" t="s">
        <v>411</v>
      </c>
      <c r="C116" s="129" t="s">
        <v>412</v>
      </c>
      <c r="D116" s="131" t="s">
        <v>413</v>
      </c>
      <c r="E116" s="129" t="s">
        <v>159</v>
      </c>
      <c r="F116" s="130">
        <v>700000000</v>
      </c>
      <c r="G116" s="81">
        <v>542046700</v>
      </c>
      <c r="H116" s="125">
        <v>157953300</v>
      </c>
      <c r="I116" s="84">
        <f t="shared" si="6"/>
        <v>0.7743524285714286</v>
      </c>
      <c r="J116" s="115"/>
      <c r="K116" s="115"/>
      <c r="L116" s="116"/>
      <c r="M116" s="116">
        <f>H116</f>
        <v>157953300</v>
      </c>
    </row>
    <row r="117" spans="1:13" ht="19.5" customHeight="1">
      <c r="A117" s="127">
        <v>35</v>
      </c>
      <c r="B117" s="128" t="s">
        <v>414</v>
      </c>
      <c r="C117" s="129" t="s">
        <v>415</v>
      </c>
      <c r="D117" s="129" t="s">
        <v>335</v>
      </c>
      <c r="E117" s="129" t="s">
        <v>159</v>
      </c>
      <c r="F117" s="130">
        <v>300000000</v>
      </c>
      <c r="G117" s="81">
        <v>293322622</v>
      </c>
      <c r="H117" s="125">
        <v>6677378</v>
      </c>
      <c r="I117" s="84">
        <f t="shared" si="6"/>
        <v>0.9777420733333333</v>
      </c>
      <c r="J117" s="115"/>
      <c r="K117" s="115">
        <f>H117</f>
        <v>6677378</v>
      </c>
      <c r="L117" s="116"/>
      <c r="M117" s="116"/>
    </row>
    <row r="118" spans="1:13" ht="19.5" customHeight="1">
      <c r="A118" s="127">
        <v>36</v>
      </c>
      <c r="B118" s="128" t="s">
        <v>416</v>
      </c>
      <c r="C118" s="129" t="s">
        <v>417</v>
      </c>
      <c r="D118" s="131" t="s">
        <v>413</v>
      </c>
      <c r="E118" s="129" t="s">
        <v>159</v>
      </c>
      <c r="F118" s="130">
        <v>221000000</v>
      </c>
      <c r="G118" s="81">
        <v>218659250</v>
      </c>
      <c r="H118" s="125">
        <v>2340750</v>
      </c>
      <c r="I118" s="84">
        <f t="shared" si="6"/>
        <v>0.989408371040724</v>
      </c>
      <c r="J118" s="115"/>
      <c r="K118" s="115"/>
      <c r="L118" s="116"/>
      <c r="M118" s="116">
        <f>H118</f>
        <v>2340750</v>
      </c>
    </row>
    <row r="119" spans="1:13" ht="19.5" customHeight="1">
      <c r="A119" s="127">
        <v>37</v>
      </c>
      <c r="B119" s="128" t="s">
        <v>418</v>
      </c>
      <c r="C119" s="129" t="s">
        <v>419</v>
      </c>
      <c r="D119" s="131" t="s">
        <v>413</v>
      </c>
      <c r="E119" s="129" t="s">
        <v>159</v>
      </c>
      <c r="F119" s="130">
        <v>600000000</v>
      </c>
      <c r="G119" s="81">
        <v>480049972</v>
      </c>
      <c r="H119" s="125">
        <v>119950028</v>
      </c>
      <c r="I119" s="84">
        <f t="shared" si="6"/>
        <v>0.8000832866666666</v>
      </c>
      <c r="J119" s="115"/>
      <c r="K119" s="115"/>
      <c r="L119" s="116"/>
      <c r="M119" s="116">
        <f>H119</f>
        <v>119950028</v>
      </c>
    </row>
    <row r="120" spans="1:13" ht="19.5" customHeight="1">
      <c r="A120" s="127">
        <v>38</v>
      </c>
      <c r="B120" s="128" t="s">
        <v>420</v>
      </c>
      <c r="C120" s="129" t="s">
        <v>421</v>
      </c>
      <c r="D120" s="129" t="s">
        <v>335</v>
      </c>
      <c r="E120" s="129" t="s">
        <v>159</v>
      </c>
      <c r="F120" s="130">
        <v>643000000</v>
      </c>
      <c r="G120" s="81">
        <v>627195019</v>
      </c>
      <c r="H120" s="125">
        <v>15804981</v>
      </c>
      <c r="I120" s="84">
        <f t="shared" si="6"/>
        <v>0.9754199362363919</v>
      </c>
      <c r="J120" s="115"/>
      <c r="K120" s="115">
        <f>H120</f>
        <v>15804981</v>
      </c>
      <c r="L120" s="116"/>
      <c r="M120" s="116"/>
    </row>
    <row r="121" spans="1:13" ht="19.5" customHeight="1">
      <c r="A121" s="127">
        <v>39</v>
      </c>
      <c r="B121" s="128" t="s">
        <v>422</v>
      </c>
      <c r="C121" s="129" t="s">
        <v>423</v>
      </c>
      <c r="D121" s="131" t="s">
        <v>413</v>
      </c>
      <c r="E121" s="129" t="s">
        <v>159</v>
      </c>
      <c r="F121" s="130">
        <v>600000000</v>
      </c>
      <c r="G121" s="81">
        <v>597763596</v>
      </c>
      <c r="H121" s="125">
        <v>2236404</v>
      </c>
      <c r="I121" s="84">
        <f t="shared" si="6"/>
        <v>0.99627266</v>
      </c>
      <c r="J121" s="115"/>
      <c r="K121" s="115"/>
      <c r="L121" s="116"/>
      <c r="M121" s="116">
        <f>H121</f>
        <v>2236404</v>
      </c>
    </row>
    <row r="122" spans="1:13" ht="19.5" customHeight="1">
      <c r="A122" s="127">
        <v>40</v>
      </c>
      <c r="B122" s="128" t="s">
        <v>424</v>
      </c>
      <c r="C122" s="129" t="s">
        <v>425</v>
      </c>
      <c r="D122" s="131" t="s">
        <v>380</v>
      </c>
      <c r="E122" s="129" t="s">
        <v>159</v>
      </c>
      <c r="F122" s="130">
        <v>1000000000</v>
      </c>
      <c r="G122" s="81">
        <v>402824160</v>
      </c>
      <c r="H122" s="125">
        <v>597175840</v>
      </c>
      <c r="I122" s="84">
        <f t="shared" si="6"/>
        <v>0.40282416</v>
      </c>
      <c r="J122" s="115"/>
      <c r="K122" s="115"/>
      <c r="L122" s="116"/>
      <c r="M122" s="116">
        <f>H122</f>
        <v>597175840</v>
      </c>
    </row>
    <row r="123" spans="1:13" ht="19.5" customHeight="1">
      <c r="A123" s="127">
        <v>41</v>
      </c>
      <c r="B123" s="128" t="s">
        <v>426</v>
      </c>
      <c r="C123" s="129" t="s">
        <v>427</v>
      </c>
      <c r="D123" s="129" t="s">
        <v>335</v>
      </c>
      <c r="E123" s="129" t="s">
        <v>159</v>
      </c>
      <c r="F123" s="130">
        <v>500000000</v>
      </c>
      <c r="G123" s="81">
        <v>475978212</v>
      </c>
      <c r="H123" s="125">
        <v>24021788</v>
      </c>
      <c r="I123" s="84">
        <f t="shared" si="6"/>
        <v>0.951956424</v>
      </c>
      <c r="J123" s="115"/>
      <c r="K123" s="115">
        <f>H123</f>
        <v>24021788</v>
      </c>
      <c r="L123" s="116"/>
      <c r="M123" s="116"/>
    </row>
    <row r="124" spans="1:13" ht="19.5" customHeight="1">
      <c r="A124" s="127">
        <v>42</v>
      </c>
      <c r="B124" s="128" t="s">
        <v>428</v>
      </c>
      <c r="C124" s="129" t="s">
        <v>429</v>
      </c>
      <c r="D124" s="131" t="s">
        <v>430</v>
      </c>
      <c r="E124" s="129" t="s">
        <v>159</v>
      </c>
      <c r="F124" s="130">
        <v>980000000</v>
      </c>
      <c r="G124" s="81">
        <v>845585744</v>
      </c>
      <c r="H124" s="125">
        <v>134414256</v>
      </c>
      <c r="I124" s="84">
        <f t="shared" si="6"/>
        <v>0.8628425959183673</v>
      </c>
      <c r="J124" s="115"/>
      <c r="K124" s="115"/>
      <c r="L124" s="116"/>
      <c r="M124" s="116">
        <f aca="true" t="shared" si="8" ref="M124:M134">H124</f>
        <v>134414256</v>
      </c>
    </row>
    <row r="125" spans="1:13" ht="19.5" customHeight="1">
      <c r="A125" s="127">
        <v>43</v>
      </c>
      <c r="B125" s="128" t="s">
        <v>431</v>
      </c>
      <c r="C125" s="129" t="s">
        <v>432</v>
      </c>
      <c r="D125" s="131" t="s">
        <v>390</v>
      </c>
      <c r="E125" s="129" t="s">
        <v>159</v>
      </c>
      <c r="F125" s="130">
        <v>500000000</v>
      </c>
      <c r="G125" s="81">
        <v>334744333</v>
      </c>
      <c r="H125" s="125">
        <v>165255667</v>
      </c>
      <c r="I125" s="84">
        <f t="shared" si="6"/>
        <v>0.669488666</v>
      </c>
      <c r="J125" s="115"/>
      <c r="K125" s="115"/>
      <c r="L125" s="116"/>
      <c r="M125" s="116">
        <f t="shared" si="8"/>
        <v>165255667</v>
      </c>
    </row>
    <row r="126" spans="1:13" ht="19.5" customHeight="1">
      <c r="A126" s="127">
        <v>44</v>
      </c>
      <c r="B126" s="128" t="s">
        <v>433</v>
      </c>
      <c r="C126" s="129" t="s">
        <v>434</v>
      </c>
      <c r="D126" s="131" t="s">
        <v>430</v>
      </c>
      <c r="E126" s="129" t="s">
        <v>159</v>
      </c>
      <c r="F126" s="130">
        <v>2370000000</v>
      </c>
      <c r="G126" s="81">
        <v>2058239230</v>
      </c>
      <c r="H126" s="125">
        <v>311760770</v>
      </c>
      <c r="I126" s="84">
        <f t="shared" si="6"/>
        <v>0.8684553713080169</v>
      </c>
      <c r="J126" s="115"/>
      <c r="K126" s="115"/>
      <c r="L126" s="116"/>
      <c r="M126" s="116">
        <f t="shared" si="8"/>
        <v>311760770</v>
      </c>
    </row>
    <row r="127" spans="1:13" ht="19.5" customHeight="1">
      <c r="A127" s="127">
        <v>45</v>
      </c>
      <c r="B127" s="128" t="s">
        <v>435</v>
      </c>
      <c r="C127" s="129" t="s">
        <v>436</v>
      </c>
      <c r="D127" s="131" t="s">
        <v>430</v>
      </c>
      <c r="E127" s="129" t="s">
        <v>159</v>
      </c>
      <c r="F127" s="130">
        <v>900000000</v>
      </c>
      <c r="G127" s="81">
        <v>801170392</v>
      </c>
      <c r="H127" s="125">
        <v>98829608</v>
      </c>
      <c r="I127" s="84">
        <f t="shared" si="6"/>
        <v>0.8901893244444444</v>
      </c>
      <c r="J127" s="115"/>
      <c r="K127" s="115"/>
      <c r="L127" s="116"/>
      <c r="M127" s="116">
        <f t="shared" si="8"/>
        <v>98829608</v>
      </c>
    </row>
    <row r="128" spans="1:13" ht="19.5" customHeight="1">
      <c r="A128" s="127">
        <v>46</v>
      </c>
      <c r="B128" s="128" t="s">
        <v>437</v>
      </c>
      <c r="C128" s="129" t="s">
        <v>438</v>
      </c>
      <c r="D128" s="131" t="s">
        <v>430</v>
      </c>
      <c r="E128" s="129" t="s">
        <v>159</v>
      </c>
      <c r="F128" s="130">
        <v>1500000000</v>
      </c>
      <c r="G128" s="81">
        <v>1109853493</v>
      </c>
      <c r="H128" s="125">
        <v>390146507</v>
      </c>
      <c r="I128" s="84">
        <f t="shared" si="6"/>
        <v>0.7399023286666667</v>
      </c>
      <c r="J128" s="115"/>
      <c r="K128" s="115"/>
      <c r="L128" s="116"/>
      <c r="M128" s="116">
        <f t="shared" si="8"/>
        <v>390146507</v>
      </c>
    </row>
    <row r="129" spans="1:13" ht="19.5" customHeight="1">
      <c r="A129" s="127">
        <v>47</v>
      </c>
      <c r="B129" s="128" t="s">
        <v>439</v>
      </c>
      <c r="C129" s="129" t="s">
        <v>440</v>
      </c>
      <c r="D129" s="131" t="s">
        <v>430</v>
      </c>
      <c r="E129" s="129" t="s">
        <v>159</v>
      </c>
      <c r="F129" s="130">
        <v>280000000</v>
      </c>
      <c r="G129" s="81">
        <v>186230150</v>
      </c>
      <c r="H129" s="125">
        <v>93769850</v>
      </c>
      <c r="I129" s="84">
        <f t="shared" si="6"/>
        <v>0.6651076785714286</v>
      </c>
      <c r="J129" s="115"/>
      <c r="K129" s="115"/>
      <c r="L129" s="116"/>
      <c r="M129" s="116">
        <f t="shared" si="8"/>
        <v>93769850</v>
      </c>
    </row>
    <row r="130" spans="1:13" ht="19.5" customHeight="1">
      <c r="A130" s="127">
        <v>48</v>
      </c>
      <c r="B130" s="128" t="s">
        <v>441</v>
      </c>
      <c r="C130" s="129" t="s">
        <v>442</v>
      </c>
      <c r="D130" s="131" t="s">
        <v>430</v>
      </c>
      <c r="E130" s="129" t="s">
        <v>159</v>
      </c>
      <c r="F130" s="130">
        <v>4000000000</v>
      </c>
      <c r="G130" s="81">
        <v>3921105590</v>
      </c>
      <c r="H130" s="125">
        <v>78894410</v>
      </c>
      <c r="I130" s="84">
        <f t="shared" si="6"/>
        <v>0.9802763975</v>
      </c>
      <c r="J130" s="115"/>
      <c r="K130" s="115"/>
      <c r="L130" s="116"/>
      <c r="M130" s="116">
        <f t="shared" si="8"/>
        <v>78894410</v>
      </c>
    </row>
    <row r="131" spans="1:13" ht="19.5" customHeight="1">
      <c r="A131" s="127">
        <v>49</v>
      </c>
      <c r="B131" s="128" t="s">
        <v>443</v>
      </c>
      <c r="C131" s="129" t="s">
        <v>444</v>
      </c>
      <c r="D131" s="131" t="s">
        <v>430</v>
      </c>
      <c r="E131" s="129" t="s">
        <v>159</v>
      </c>
      <c r="F131" s="130">
        <v>2966454000</v>
      </c>
      <c r="G131" s="81">
        <v>1948447949</v>
      </c>
      <c r="H131" s="125">
        <v>1018006051</v>
      </c>
      <c r="I131" s="84">
        <f t="shared" si="6"/>
        <v>0.6568272924508521</v>
      </c>
      <c r="J131" s="115"/>
      <c r="K131" s="115"/>
      <c r="L131" s="116"/>
      <c r="M131" s="116">
        <f t="shared" si="8"/>
        <v>1018006051</v>
      </c>
    </row>
    <row r="132" spans="1:13" ht="19.5" customHeight="1">
      <c r="A132" s="127">
        <v>50</v>
      </c>
      <c r="B132" s="128" t="s">
        <v>445</v>
      </c>
      <c r="C132" s="129" t="s">
        <v>446</v>
      </c>
      <c r="D132" s="131" t="s">
        <v>430</v>
      </c>
      <c r="E132" s="129" t="s">
        <v>159</v>
      </c>
      <c r="F132" s="130">
        <v>3000000000</v>
      </c>
      <c r="G132" s="81">
        <v>2907227500</v>
      </c>
      <c r="H132" s="125">
        <v>92772500</v>
      </c>
      <c r="I132" s="84">
        <f t="shared" si="6"/>
        <v>0.9690758333333334</v>
      </c>
      <c r="J132" s="115"/>
      <c r="K132" s="115"/>
      <c r="L132" s="116"/>
      <c r="M132" s="116">
        <f t="shared" si="8"/>
        <v>92772500</v>
      </c>
    </row>
    <row r="133" spans="1:13" ht="19.5" customHeight="1">
      <c r="A133" s="127">
        <v>51</v>
      </c>
      <c r="B133" s="128" t="s">
        <v>447</v>
      </c>
      <c r="C133" s="129" t="s">
        <v>448</v>
      </c>
      <c r="D133" s="131" t="s">
        <v>430</v>
      </c>
      <c r="E133" s="129" t="s">
        <v>159</v>
      </c>
      <c r="F133" s="130">
        <v>330000000</v>
      </c>
      <c r="G133" s="81">
        <v>290345708</v>
      </c>
      <c r="H133" s="125">
        <v>39654292</v>
      </c>
      <c r="I133" s="84">
        <f t="shared" si="6"/>
        <v>0.8798354787878788</v>
      </c>
      <c r="J133" s="115"/>
      <c r="K133" s="115"/>
      <c r="L133" s="116"/>
      <c r="M133" s="116">
        <f t="shared" si="8"/>
        <v>39654292</v>
      </c>
    </row>
    <row r="134" spans="1:13" ht="19.5" customHeight="1">
      <c r="A134" s="127">
        <v>52</v>
      </c>
      <c r="B134" s="128" t="s">
        <v>449</v>
      </c>
      <c r="C134" s="129" t="s">
        <v>450</v>
      </c>
      <c r="D134" s="131" t="s">
        <v>430</v>
      </c>
      <c r="E134" s="129" t="s">
        <v>159</v>
      </c>
      <c r="F134" s="130">
        <v>940000000</v>
      </c>
      <c r="G134" s="81">
        <v>496157300</v>
      </c>
      <c r="H134" s="125">
        <v>443842700</v>
      </c>
      <c r="I134" s="84">
        <f t="shared" si="6"/>
        <v>0.527826914893617</v>
      </c>
      <c r="J134" s="115"/>
      <c r="K134" s="115"/>
      <c r="L134" s="116"/>
      <c r="M134" s="116">
        <f t="shared" si="8"/>
        <v>443842700</v>
      </c>
    </row>
    <row r="135" spans="1:13" ht="19.5" customHeight="1">
      <c r="A135" s="127">
        <v>53</v>
      </c>
      <c r="B135" s="128" t="s">
        <v>451</v>
      </c>
      <c r="C135" s="129" t="s">
        <v>452</v>
      </c>
      <c r="D135" s="129" t="s">
        <v>335</v>
      </c>
      <c r="E135" s="129" t="s">
        <v>159</v>
      </c>
      <c r="F135" s="130">
        <v>300000000</v>
      </c>
      <c r="G135" s="81">
        <v>289845715</v>
      </c>
      <c r="H135" s="125">
        <v>10154285</v>
      </c>
      <c r="I135" s="84">
        <f t="shared" si="6"/>
        <v>0.9661523833333333</v>
      </c>
      <c r="J135" s="115"/>
      <c r="K135" s="115">
        <f>H135</f>
        <v>10154285</v>
      </c>
      <c r="L135" s="116"/>
      <c r="M135" s="116"/>
    </row>
    <row r="136" spans="1:13" ht="19.5" customHeight="1">
      <c r="A136" s="127">
        <v>54</v>
      </c>
      <c r="B136" s="128" t="s">
        <v>453</v>
      </c>
      <c r="C136" s="129" t="s">
        <v>454</v>
      </c>
      <c r="D136" s="131" t="s">
        <v>430</v>
      </c>
      <c r="E136" s="129" t="s">
        <v>159</v>
      </c>
      <c r="F136" s="130">
        <v>200000000</v>
      </c>
      <c r="G136" s="81">
        <v>139185000</v>
      </c>
      <c r="H136" s="125">
        <v>60815000</v>
      </c>
      <c r="I136" s="84">
        <f t="shared" si="6"/>
        <v>0.695925</v>
      </c>
      <c r="J136" s="115"/>
      <c r="K136" s="115"/>
      <c r="L136" s="116"/>
      <c r="M136" s="116">
        <f>H136</f>
        <v>60815000</v>
      </c>
    </row>
    <row r="137" spans="1:13" ht="19.5" customHeight="1">
      <c r="A137" s="127">
        <v>55</v>
      </c>
      <c r="B137" s="128" t="s">
        <v>455</v>
      </c>
      <c r="C137" s="129" t="s">
        <v>456</v>
      </c>
      <c r="D137" s="131" t="s">
        <v>413</v>
      </c>
      <c r="E137" s="129" t="s">
        <v>159</v>
      </c>
      <c r="F137" s="130">
        <v>340000000</v>
      </c>
      <c r="G137" s="81">
        <v>334408000</v>
      </c>
      <c r="H137" s="125">
        <v>5592000</v>
      </c>
      <c r="I137" s="84">
        <f t="shared" si="6"/>
        <v>0.9835529411764706</v>
      </c>
      <c r="J137" s="115"/>
      <c r="K137" s="115"/>
      <c r="L137" s="116"/>
      <c r="M137" s="116">
        <f>H137</f>
        <v>5592000</v>
      </c>
    </row>
    <row r="138" spans="1:13" ht="19.5" customHeight="1">
      <c r="A138" s="127">
        <v>56</v>
      </c>
      <c r="B138" s="128" t="s">
        <v>457</v>
      </c>
      <c r="C138" s="129" t="s">
        <v>458</v>
      </c>
      <c r="D138" s="129" t="s">
        <v>459</v>
      </c>
      <c r="E138" s="129" t="s">
        <v>159</v>
      </c>
      <c r="F138" s="130">
        <v>210000000</v>
      </c>
      <c r="G138" s="81">
        <v>207028600</v>
      </c>
      <c r="H138" s="125">
        <v>2971400</v>
      </c>
      <c r="I138" s="84">
        <f t="shared" si="6"/>
        <v>0.9858504761904762</v>
      </c>
      <c r="J138" s="115"/>
      <c r="K138" s="115">
        <f>H138</f>
        <v>2971400</v>
      </c>
      <c r="L138" s="116"/>
      <c r="M138" s="116"/>
    </row>
    <row r="139" spans="1:13" ht="19.5" customHeight="1">
      <c r="A139" s="127">
        <v>57</v>
      </c>
      <c r="B139" s="128" t="s">
        <v>460</v>
      </c>
      <c r="C139" s="129" t="s">
        <v>461</v>
      </c>
      <c r="D139" s="129" t="s">
        <v>335</v>
      </c>
      <c r="E139" s="129" t="s">
        <v>159</v>
      </c>
      <c r="F139" s="130">
        <v>565000000</v>
      </c>
      <c r="G139" s="81">
        <v>554313514</v>
      </c>
      <c r="H139" s="125">
        <v>10686486</v>
      </c>
      <c r="I139" s="84">
        <f t="shared" si="6"/>
        <v>0.9810858654867257</v>
      </c>
      <c r="J139" s="115"/>
      <c r="K139" s="115">
        <f>H139</f>
        <v>10686486</v>
      </c>
      <c r="L139" s="116"/>
      <c r="M139" s="116"/>
    </row>
    <row r="140" spans="1:13" ht="19.5" customHeight="1">
      <c r="A140" s="127">
        <v>58</v>
      </c>
      <c r="B140" s="128" t="s">
        <v>462</v>
      </c>
      <c r="C140" s="129" t="s">
        <v>463</v>
      </c>
      <c r="D140" s="129" t="s">
        <v>335</v>
      </c>
      <c r="E140" s="129" t="s">
        <v>159</v>
      </c>
      <c r="F140" s="130">
        <v>1300000000</v>
      </c>
      <c r="G140" s="81">
        <v>1291265127</v>
      </c>
      <c r="H140" s="125">
        <v>8734873</v>
      </c>
      <c r="I140" s="84">
        <f t="shared" si="6"/>
        <v>0.9932808669230769</v>
      </c>
      <c r="J140" s="115"/>
      <c r="K140" s="115">
        <f>H140</f>
        <v>8734873</v>
      </c>
      <c r="L140" s="116"/>
      <c r="M140" s="116"/>
    </row>
    <row r="141" spans="1:13" ht="19.5" customHeight="1">
      <c r="A141" s="127">
        <v>59</v>
      </c>
      <c r="B141" s="128" t="s">
        <v>464</v>
      </c>
      <c r="C141" s="129" t="s">
        <v>465</v>
      </c>
      <c r="D141" s="131" t="s">
        <v>380</v>
      </c>
      <c r="E141" s="129" t="s">
        <v>159</v>
      </c>
      <c r="F141" s="130">
        <v>1200000000</v>
      </c>
      <c r="G141" s="81">
        <v>816956217</v>
      </c>
      <c r="H141" s="125">
        <v>383043783</v>
      </c>
      <c r="I141" s="84">
        <f t="shared" si="6"/>
        <v>0.6807968475</v>
      </c>
      <c r="J141" s="115"/>
      <c r="K141" s="115"/>
      <c r="L141" s="116"/>
      <c r="M141" s="116">
        <f>H141</f>
        <v>383043783</v>
      </c>
    </row>
    <row r="142" spans="1:13" ht="19.5" customHeight="1">
      <c r="A142" s="127">
        <v>60</v>
      </c>
      <c r="B142" s="128" t="s">
        <v>466</v>
      </c>
      <c r="C142" s="129" t="s">
        <v>467</v>
      </c>
      <c r="D142" s="129" t="s">
        <v>335</v>
      </c>
      <c r="E142" s="129" t="s">
        <v>159</v>
      </c>
      <c r="F142" s="130">
        <v>150000000</v>
      </c>
      <c r="G142" s="81">
        <v>148544500</v>
      </c>
      <c r="H142" s="125">
        <v>1455500</v>
      </c>
      <c r="I142" s="84">
        <f t="shared" si="6"/>
        <v>0.9902966666666667</v>
      </c>
      <c r="J142" s="115"/>
      <c r="K142" s="115">
        <f>H142</f>
        <v>1455500</v>
      </c>
      <c r="L142" s="116"/>
      <c r="M142" s="116"/>
    </row>
    <row r="143" spans="1:13" ht="19.5" customHeight="1">
      <c r="A143" s="127">
        <v>61</v>
      </c>
      <c r="B143" s="128" t="s">
        <v>468</v>
      </c>
      <c r="C143" s="129" t="s">
        <v>469</v>
      </c>
      <c r="D143" s="129" t="s">
        <v>470</v>
      </c>
      <c r="E143" s="129" t="s">
        <v>159</v>
      </c>
      <c r="F143" s="130">
        <v>280000000</v>
      </c>
      <c r="G143" s="81">
        <v>276246900</v>
      </c>
      <c r="H143" s="125">
        <v>3753100</v>
      </c>
      <c r="I143" s="84">
        <f aca="true" t="shared" si="9" ref="I143:I206">G143/F143</f>
        <v>0.9865960714285714</v>
      </c>
      <c r="J143" s="115"/>
      <c r="K143" s="115">
        <f>H143</f>
        <v>3753100</v>
      </c>
      <c r="L143" s="116"/>
      <c r="M143" s="116"/>
    </row>
    <row r="144" spans="1:13" ht="19.5" customHeight="1">
      <c r="A144" s="127">
        <v>62</v>
      </c>
      <c r="B144" s="128" t="s">
        <v>471</v>
      </c>
      <c r="C144" s="129" t="s">
        <v>472</v>
      </c>
      <c r="D144" s="131" t="s">
        <v>473</v>
      </c>
      <c r="E144" s="129" t="s">
        <v>159</v>
      </c>
      <c r="F144" s="130">
        <v>930000000</v>
      </c>
      <c r="G144" s="81">
        <v>638396992</v>
      </c>
      <c r="H144" s="125">
        <v>291603008</v>
      </c>
      <c r="I144" s="84">
        <f t="shared" si="9"/>
        <v>0.6864483784946237</v>
      </c>
      <c r="J144" s="115"/>
      <c r="K144" s="115"/>
      <c r="L144" s="116"/>
      <c r="M144" s="116">
        <f>H144</f>
        <v>291603008</v>
      </c>
    </row>
    <row r="145" spans="1:13" ht="19.5" customHeight="1">
      <c r="A145" s="127">
        <v>63</v>
      </c>
      <c r="B145" s="128" t="s">
        <v>474</v>
      </c>
      <c r="C145" s="129" t="s">
        <v>475</v>
      </c>
      <c r="D145" s="131" t="s">
        <v>351</v>
      </c>
      <c r="E145" s="129" t="s">
        <v>159</v>
      </c>
      <c r="F145" s="130">
        <v>1000000000</v>
      </c>
      <c r="G145" s="81">
        <v>747852715</v>
      </c>
      <c r="H145" s="125">
        <v>252147285</v>
      </c>
      <c r="I145" s="84">
        <f t="shared" si="9"/>
        <v>0.747852715</v>
      </c>
      <c r="J145" s="115"/>
      <c r="K145" s="115"/>
      <c r="L145" s="116"/>
      <c r="M145" s="116">
        <f>H145</f>
        <v>252147285</v>
      </c>
    </row>
    <row r="146" spans="1:13" ht="19.5" customHeight="1">
      <c r="A146" s="127">
        <v>64</v>
      </c>
      <c r="B146" s="128" t="s">
        <v>476</v>
      </c>
      <c r="C146" s="129" t="s">
        <v>477</v>
      </c>
      <c r="D146" s="131" t="s">
        <v>430</v>
      </c>
      <c r="E146" s="129" t="s">
        <v>159</v>
      </c>
      <c r="F146" s="130">
        <v>8000000000</v>
      </c>
      <c r="G146" s="81">
        <v>1680995948</v>
      </c>
      <c r="H146" s="125">
        <v>6319004052</v>
      </c>
      <c r="I146" s="84">
        <f t="shared" si="9"/>
        <v>0.2101244935</v>
      </c>
      <c r="J146" s="115"/>
      <c r="K146" s="115"/>
      <c r="L146" s="116"/>
      <c r="M146" s="116">
        <f>H146</f>
        <v>6319004052</v>
      </c>
    </row>
    <row r="147" spans="1:13" ht="19.5" customHeight="1">
      <c r="A147" s="127">
        <v>65</v>
      </c>
      <c r="B147" s="128" t="s">
        <v>478</v>
      </c>
      <c r="C147" s="129" t="s">
        <v>479</v>
      </c>
      <c r="D147" s="129" t="s">
        <v>335</v>
      </c>
      <c r="E147" s="129" t="s">
        <v>159</v>
      </c>
      <c r="F147" s="130">
        <v>1500000000</v>
      </c>
      <c r="G147" s="81">
        <v>1488902203</v>
      </c>
      <c r="H147" s="125">
        <v>11097797</v>
      </c>
      <c r="I147" s="84">
        <f t="shared" si="9"/>
        <v>0.9926014686666667</v>
      </c>
      <c r="J147" s="115"/>
      <c r="K147" s="115">
        <f>H147</f>
        <v>11097797</v>
      </c>
      <c r="L147" s="116"/>
      <c r="M147" s="116"/>
    </row>
    <row r="148" spans="1:13" ht="19.5" customHeight="1">
      <c r="A148" s="127">
        <v>66</v>
      </c>
      <c r="B148" s="128" t="s">
        <v>480</v>
      </c>
      <c r="C148" s="129" t="s">
        <v>481</v>
      </c>
      <c r="D148" s="129" t="s">
        <v>335</v>
      </c>
      <c r="E148" s="129" t="s">
        <v>159</v>
      </c>
      <c r="F148" s="130">
        <v>1200000000</v>
      </c>
      <c r="G148" s="81">
        <v>1193234025</v>
      </c>
      <c r="H148" s="125">
        <v>6765975</v>
      </c>
      <c r="I148" s="84">
        <f t="shared" si="9"/>
        <v>0.9943616875</v>
      </c>
      <c r="J148" s="115"/>
      <c r="K148" s="115">
        <f>H148</f>
        <v>6765975</v>
      </c>
      <c r="L148" s="116"/>
      <c r="M148" s="116"/>
    </row>
    <row r="149" spans="1:13" ht="19.5" customHeight="1">
      <c r="A149" s="127">
        <v>67</v>
      </c>
      <c r="B149" s="128" t="s">
        <v>482</v>
      </c>
      <c r="C149" s="129" t="s">
        <v>483</v>
      </c>
      <c r="D149" s="131" t="s">
        <v>406</v>
      </c>
      <c r="E149" s="129" t="s">
        <v>159</v>
      </c>
      <c r="F149" s="130">
        <v>3900000000</v>
      </c>
      <c r="G149" s="81">
        <v>1043870544</v>
      </c>
      <c r="H149" s="125">
        <v>2856129456</v>
      </c>
      <c r="I149" s="84">
        <f t="shared" si="9"/>
        <v>0.2676591138461539</v>
      </c>
      <c r="J149" s="115"/>
      <c r="K149" s="115"/>
      <c r="L149" s="116"/>
      <c r="M149" s="116">
        <f>H149</f>
        <v>2856129456</v>
      </c>
    </row>
    <row r="150" spans="1:13" ht="19.5" customHeight="1">
      <c r="A150" s="127">
        <v>68</v>
      </c>
      <c r="B150" s="128" t="s">
        <v>484</v>
      </c>
      <c r="C150" s="129" t="s">
        <v>485</v>
      </c>
      <c r="D150" s="129" t="s">
        <v>335</v>
      </c>
      <c r="E150" s="129" t="s">
        <v>159</v>
      </c>
      <c r="F150" s="130">
        <v>41163000000</v>
      </c>
      <c r="G150" s="81">
        <v>41163000000</v>
      </c>
      <c r="H150" s="125">
        <v>0</v>
      </c>
      <c r="I150" s="84">
        <f t="shared" si="9"/>
        <v>1</v>
      </c>
      <c r="J150" s="115"/>
      <c r="K150" s="115">
        <f>H150</f>
        <v>0</v>
      </c>
      <c r="L150" s="116"/>
      <c r="M150" s="116"/>
    </row>
    <row r="151" spans="1:13" ht="19.5" customHeight="1">
      <c r="A151" s="127">
        <v>69</v>
      </c>
      <c r="B151" s="128" t="s">
        <v>486</v>
      </c>
      <c r="C151" s="129" t="s">
        <v>487</v>
      </c>
      <c r="D151" s="131" t="s">
        <v>380</v>
      </c>
      <c r="E151" s="129" t="s">
        <v>159</v>
      </c>
      <c r="F151" s="130">
        <v>56000000000</v>
      </c>
      <c r="G151" s="81">
        <v>55907752000</v>
      </c>
      <c r="H151" s="125">
        <v>92248000</v>
      </c>
      <c r="I151" s="84">
        <f t="shared" si="9"/>
        <v>0.9983527142857143</v>
      </c>
      <c r="J151" s="115"/>
      <c r="K151" s="115"/>
      <c r="L151" s="116"/>
      <c r="M151" s="116">
        <f aca="true" t="shared" si="10" ref="M151:M157">H151</f>
        <v>92248000</v>
      </c>
    </row>
    <row r="152" spans="1:13" ht="19.5" customHeight="1">
      <c r="A152" s="127">
        <v>70</v>
      </c>
      <c r="B152" s="128" t="s">
        <v>488</v>
      </c>
      <c r="C152" s="129" t="s">
        <v>489</v>
      </c>
      <c r="D152" s="131" t="s">
        <v>380</v>
      </c>
      <c r="E152" s="129" t="s">
        <v>159</v>
      </c>
      <c r="F152" s="130">
        <v>656000000</v>
      </c>
      <c r="G152" s="81">
        <v>430647207</v>
      </c>
      <c r="H152" s="125">
        <v>225352793</v>
      </c>
      <c r="I152" s="84">
        <f t="shared" si="9"/>
        <v>0.6564744009146342</v>
      </c>
      <c r="J152" s="115"/>
      <c r="K152" s="115"/>
      <c r="L152" s="116"/>
      <c r="M152" s="116">
        <f t="shared" si="10"/>
        <v>225352793</v>
      </c>
    </row>
    <row r="153" spans="1:13" ht="19.5" customHeight="1">
      <c r="A153" s="127">
        <v>71</v>
      </c>
      <c r="B153" s="128" t="s">
        <v>490</v>
      </c>
      <c r="C153" s="129" t="s">
        <v>491</v>
      </c>
      <c r="D153" s="131" t="s">
        <v>380</v>
      </c>
      <c r="E153" s="129" t="s">
        <v>159</v>
      </c>
      <c r="F153" s="130">
        <v>528000000</v>
      </c>
      <c r="G153" s="81">
        <v>303632663</v>
      </c>
      <c r="H153" s="125">
        <v>224367337</v>
      </c>
      <c r="I153" s="84">
        <f t="shared" si="9"/>
        <v>0.5750618617424242</v>
      </c>
      <c r="J153" s="115"/>
      <c r="K153" s="115"/>
      <c r="L153" s="116"/>
      <c r="M153" s="116">
        <f t="shared" si="10"/>
        <v>224367337</v>
      </c>
    </row>
    <row r="154" spans="1:13" ht="19.5" customHeight="1">
      <c r="A154" s="127">
        <v>72</v>
      </c>
      <c r="B154" s="128" t="s">
        <v>492</v>
      </c>
      <c r="C154" s="129" t="s">
        <v>493</v>
      </c>
      <c r="D154" s="131" t="s">
        <v>380</v>
      </c>
      <c r="E154" s="129" t="s">
        <v>159</v>
      </c>
      <c r="F154" s="130">
        <v>960000000</v>
      </c>
      <c r="G154" s="81">
        <v>572008306</v>
      </c>
      <c r="H154" s="125">
        <v>387991694</v>
      </c>
      <c r="I154" s="84">
        <f t="shared" si="9"/>
        <v>0.5958419854166667</v>
      </c>
      <c r="J154" s="115"/>
      <c r="K154" s="115"/>
      <c r="L154" s="116"/>
      <c r="M154" s="116">
        <f t="shared" si="10"/>
        <v>387991694</v>
      </c>
    </row>
    <row r="155" spans="1:13" ht="19.5" customHeight="1">
      <c r="A155" s="127">
        <v>73</v>
      </c>
      <c r="B155" s="128" t="s">
        <v>494</v>
      </c>
      <c r="C155" s="129" t="s">
        <v>495</v>
      </c>
      <c r="D155" s="131" t="s">
        <v>380</v>
      </c>
      <c r="E155" s="129" t="s">
        <v>159</v>
      </c>
      <c r="F155" s="130">
        <v>1070000000</v>
      </c>
      <c r="G155" s="81">
        <v>268710753</v>
      </c>
      <c r="H155" s="125">
        <v>801289247</v>
      </c>
      <c r="I155" s="84">
        <f t="shared" si="9"/>
        <v>0.2511315448598131</v>
      </c>
      <c r="J155" s="115"/>
      <c r="K155" s="115"/>
      <c r="L155" s="116"/>
      <c r="M155" s="116">
        <f t="shared" si="10"/>
        <v>801289247</v>
      </c>
    </row>
    <row r="156" spans="1:13" ht="19.5" customHeight="1">
      <c r="A156" s="127">
        <v>74</v>
      </c>
      <c r="B156" s="128" t="s">
        <v>496</v>
      </c>
      <c r="C156" s="129" t="s">
        <v>497</v>
      </c>
      <c r="D156" s="131" t="s">
        <v>498</v>
      </c>
      <c r="E156" s="129" t="s">
        <v>159</v>
      </c>
      <c r="F156" s="130">
        <v>900000000</v>
      </c>
      <c r="G156" s="81">
        <v>900000000</v>
      </c>
      <c r="H156" s="125">
        <v>0</v>
      </c>
      <c r="I156" s="84">
        <f t="shared" si="9"/>
        <v>1</v>
      </c>
      <c r="J156" s="115"/>
      <c r="K156" s="115"/>
      <c r="L156" s="116"/>
      <c r="M156" s="116">
        <f t="shared" si="10"/>
        <v>0</v>
      </c>
    </row>
    <row r="157" spans="1:13" ht="19.5" customHeight="1">
      <c r="A157" s="127">
        <v>75</v>
      </c>
      <c r="B157" s="128" t="s">
        <v>499</v>
      </c>
      <c r="C157" s="129" t="s">
        <v>500</v>
      </c>
      <c r="D157" s="131" t="s">
        <v>430</v>
      </c>
      <c r="E157" s="129" t="s">
        <v>159</v>
      </c>
      <c r="F157" s="130">
        <v>110000000</v>
      </c>
      <c r="G157" s="81">
        <v>64545372</v>
      </c>
      <c r="H157" s="125">
        <v>45454628</v>
      </c>
      <c r="I157" s="84">
        <f t="shared" si="9"/>
        <v>0.586776109090909</v>
      </c>
      <c r="J157" s="115"/>
      <c r="K157" s="115"/>
      <c r="L157" s="116"/>
      <c r="M157" s="116">
        <f t="shared" si="10"/>
        <v>45454628</v>
      </c>
    </row>
    <row r="158" spans="1:13" ht="19.5" customHeight="1">
      <c r="A158" s="127">
        <v>76</v>
      </c>
      <c r="B158" s="128" t="s">
        <v>501</v>
      </c>
      <c r="C158" s="129" t="s">
        <v>502</v>
      </c>
      <c r="D158" s="129" t="s">
        <v>335</v>
      </c>
      <c r="E158" s="129" t="s">
        <v>159</v>
      </c>
      <c r="F158" s="130">
        <v>115000000</v>
      </c>
      <c r="G158" s="81">
        <v>113339900</v>
      </c>
      <c r="H158" s="125">
        <v>1660100</v>
      </c>
      <c r="I158" s="84">
        <f t="shared" si="9"/>
        <v>0.9855643478260869</v>
      </c>
      <c r="J158" s="115"/>
      <c r="K158" s="115">
        <f>H158</f>
        <v>1660100</v>
      </c>
      <c r="L158" s="116"/>
      <c r="M158" s="116"/>
    </row>
    <row r="159" spans="1:13" ht="19.5" customHeight="1">
      <c r="A159" s="127">
        <v>77</v>
      </c>
      <c r="B159" s="128" t="s">
        <v>503</v>
      </c>
      <c r="C159" s="129" t="s">
        <v>504</v>
      </c>
      <c r="D159" s="129" t="s">
        <v>335</v>
      </c>
      <c r="E159" s="129" t="s">
        <v>159</v>
      </c>
      <c r="F159" s="130">
        <v>300000000</v>
      </c>
      <c r="G159" s="81">
        <v>297347357</v>
      </c>
      <c r="H159" s="125">
        <v>2652643</v>
      </c>
      <c r="I159" s="84">
        <f t="shared" si="9"/>
        <v>0.9911578566666667</v>
      </c>
      <c r="J159" s="115"/>
      <c r="K159" s="115">
        <f>H159</f>
        <v>2652643</v>
      </c>
      <c r="L159" s="116"/>
      <c r="M159" s="116"/>
    </row>
    <row r="160" spans="1:13" ht="19.5" customHeight="1">
      <c r="A160" s="127">
        <v>78</v>
      </c>
      <c r="B160" s="128" t="s">
        <v>505</v>
      </c>
      <c r="C160" s="129" t="s">
        <v>506</v>
      </c>
      <c r="D160" s="131" t="s">
        <v>342</v>
      </c>
      <c r="E160" s="129" t="s">
        <v>159</v>
      </c>
      <c r="F160" s="130">
        <v>225000000</v>
      </c>
      <c r="G160" s="81">
        <v>164731870</v>
      </c>
      <c r="H160" s="125">
        <v>60268130</v>
      </c>
      <c r="I160" s="84">
        <f t="shared" si="9"/>
        <v>0.7321416444444444</v>
      </c>
      <c r="J160" s="115"/>
      <c r="K160" s="115"/>
      <c r="L160" s="116"/>
      <c r="M160" s="116">
        <f>H160</f>
        <v>60268130</v>
      </c>
    </row>
    <row r="161" spans="1:13" ht="19.5" customHeight="1">
      <c r="A161" s="127">
        <v>79</v>
      </c>
      <c r="B161" s="128" t="s">
        <v>507</v>
      </c>
      <c r="C161" s="129" t="s">
        <v>508</v>
      </c>
      <c r="D161" s="131" t="s">
        <v>380</v>
      </c>
      <c r="E161" s="129" t="s">
        <v>159</v>
      </c>
      <c r="F161" s="130">
        <v>200000000</v>
      </c>
      <c r="G161" s="81">
        <v>144946730</v>
      </c>
      <c r="H161" s="125">
        <v>55053270</v>
      </c>
      <c r="I161" s="84">
        <f t="shared" si="9"/>
        <v>0.72473365</v>
      </c>
      <c r="J161" s="115"/>
      <c r="K161" s="115"/>
      <c r="L161" s="116"/>
      <c r="M161" s="116">
        <f>H161</f>
        <v>55053270</v>
      </c>
    </row>
    <row r="162" spans="1:13" ht="19.5" customHeight="1">
      <c r="A162" s="127">
        <v>80</v>
      </c>
      <c r="B162" s="128" t="s">
        <v>509</v>
      </c>
      <c r="C162" s="129" t="s">
        <v>510</v>
      </c>
      <c r="D162" s="129" t="s">
        <v>335</v>
      </c>
      <c r="E162" s="129" t="s">
        <v>159</v>
      </c>
      <c r="F162" s="130">
        <v>368000000</v>
      </c>
      <c r="G162" s="81">
        <v>367286292</v>
      </c>
      <c r="H162" s="125">
        <v>713708</v>
      </c>
      <c r="I162" s="84">
        <f t="shared" si="9"/>
        <v>0.9980605760869565</v>
      </c>
      <c r="J162" s="115"/>
      <c r="K162" s="115">
        <f>H162</f>
        <v>713708</v>
      </c>
      <c r="L162" s="116"/>
      <c r="M162" s="116"/>
    </row>
    <row r="163" spans="1:13" ht="19.5" customHeight="1">
      <c r="A163" s="127">
        <v>81</v>
      </c>
      <c r="B163" s="128" t="s">
        <v>511</v>
      </c>
      <c r="C163" s="129" t="s">
        <v>512</v>
      </c>
      <c r="D163" s="132" t="s">
        <v>513</v>
      </c>
      <c r="E163" s="129" t="s">
        <v>159</v>
      </c>
      <c r="F163" s="130">
        <v>30000000</v>
      </c>
      <c r="G163" s="81">
        <v>29611839</v>
      </c>
      <c r="H163" s="125">
        <v>388161</v>
      </c>
      <c r="I163" s="84">
        <f t="shared" si="9"/>
        <v>0.9870613</v>
      </c>
      <c r="J163" s="115"/>
      <c r="K163" s="115">
        <f>H163</f>
        <v>388161</v>
      </c>
      <c r="L163" s="116"/>
      <c r="M163" s="116"/>
    </row>
    <row r="164" spans="1:13" ht="19.5" customHeight="1">
      <c r="A164" s="127">
        <v>82</v>
      </c>
      <c r="B164" s="128" t="s">
        <v>514</v>
      </c>
      <c r="C164" s="129" t="s">
        <v>515</v>
      </c>
      <c r="D164" s="131" t="s">
        <v>430</v>
      </c>
      <c r="E164" s="129" t="s">
        <v>159</v>
      </c>
      <c r="F164" s="130">
        <v>70000000</v>
      </c>
      <c r="G164" s="81">
        <v>49923810</v>
      </c>
      <c r="H164" s="125">
        <v>20076190</v>
      </c>
      <c r="I164" s="84">
        <f t="shared" si="9"/>
        <v>0.7131972857142858</v>
      </c>
      <c r="J164" s="115"/>
      <c r="K164" s="115"/>
      <c r="L164" s="116"/>
      <c r="M164" s="116">
        <f>H164</f>
        <v>20076190</v>
      </c>
    </row>
    <row r="165" spans="1:13" ht="19.5" customHeight="1">
      <c r="A165" s="127">
        <v>83</v>
      </c>
      <c r="B165" s="128" t="s">
        <v>516</v>
      </c>
      <c r="C165" s="129" t="s">
        <v>517</v>
      </c>
      <c r="D165" s="131" t="s">
        <v>430</v>
      </c>
      <c r="E165" s="129" t="s">
        <v>159</v>
      </c>
      <c r="F165" s="130">
        <v>70000000</v>
      </c>
      <c r="G165" s="81">
        <v>59287630</v>
      </c>
      <c r="H165" s="125">
        <v>10712370</v>
      </c>
      <c r="I165" s="84">
        <f t="shared" si="9"/>
        <v>0.8469661428571429</v>
      </c>
      <c r="J165" s="115"/>
      <c r="K165" s="115"/>
      <c r="L165" s="116"/>
      <c r="M165" s="116">
        <f>H165</f>
        <v>10712370</v>
      </c>
    </row>
    <row r="166" spans="1:13" ht="19.5" customHeight="1">
      <c r="A166" s="127">
        <v>84</v>
      </c>
      <c r="B166" s="128" t="s">
        <v>518</v>
      </c>
      <c r="C166" s="129" t="s">
        <v>519</v>
      </c>
      <c r="D166" s="131" t="s">
        <v>430</v>
      </c>
      <c r="E166" s="129" t="s">
        <v>159</v>
      </c>
      <c r="F166" s="130">
        <v>70000000</v>
      </c>
      <c r="G166" s="81">
        <v>41857060</v>
      </c>
      <c r="H166" s="125">
        <v>28142940</v>
      </c>
      <c r="I166" s="84">
        <f t="shared" si="9"/>
        <v>0.597958</v>
      </c>
      <c r="J166" s="115"/>
      <c r="K166" s="115"/>
      <c r="L166" s="116"/>
      <c r="M166" s="116">
        <f>H166</f>
        <v>28142940</v>
      </c>
    </row>
    <row r="167" spans="1:13" ht="19.5" customHeight="1">
      <c r="A167" s="127">
        <v>85</v>
      </c>
      <c r="B167" s="128" t="s">
        <v>520</v>
      </c>
      <c r="C167" s="129" t="s">
        <v>521</v>
      </c>
      <c r="D167" s="131" t="s">
        <v>430</v>
      </c>
      <c r="E167" s="129" t="s">
        <v>159</v>
      </c>
      <c r="F167" s="130">
        <v>60000000</v>
      </c>
      <c r="G167" s="81">
        <v>49298330</v>
      </c>
      <c r="H167" s="125">
        <v>10701670</v>
      </c>
      <c r="I167" s="84">
        <f t="shared" si="9"/>
        <v>0.8216388333333333</v>
      </c>
      <c r="J167" s="115"/>
      <c r="K167" s="115"/>
      <c r="L167" s="116"/>
      <c r="M167" s="116">
        <f>H167</f>
        <v>10701670</v>
      </c>
    </row>
    <row r="168" spans="1:13" ht="19.5" customHeight="1">
      <c r="A168" s="127">
        <v>86</v>
      </c>
      <c r="B168" s="128" t="s">
        <v>522</v>
      </c>
      <c r="C168" s="129" t="s">
        <v>523</v>
      </c>
      <c r="D168" s="131" t="s">
        <v>351</v>
      </c>
      <c r="E168" s="129" t="s">
        <v>159</v>
      </c>
      <c r="F168" s="130">
        <v>500000000</v>
      </c>
      <c r="G168" s="81">
        <v>387681292</v>
      </c>
      <c r="H168" s="125">
        <v>112318708</v>
      </c>
      <c r="I168" s="84">
        <f t="shared" si="9"/>
        <v>0.775362584</v>
      </c>
      <c r="J168" s="115"/>
      <c r="K168" s="115"/>
      <c r="L168" s="116"/>
      <c r="M168" s="116">
        <f>H168</f>
        <v>112318708</v>
      </c>
    </row>
    <row r="169" spans="1:13" ht="19.5" customHeight="1">
      <c r="A169" s="127">
        <v>87</v>
      </c>
      <c r="B169" s="128" t="s">
        <v>524</v>
      </c>
      <c r="C169" s="129" t="s">
        <v>525</v>
      </c>
      <c r="D169" s="129" t="s">
        <v>335</v>
      </c>
      <c r="E169" s="129" t="s">
        <v>159</v>
      </c>
      <c r="F169" s="130">
        <v>550000000</v>
      </c>
      <c r="G169" s="81">
        <v>539711113</v>
      </c>
      <c r="H169" s="125">
        <v>10288887</v>
      </c>
      <c r="I169" s="84">
        <f t="shared" si="9"/>
        <v>0.9812929327272727</v>
      </c>
      <c r="J169" s="115"/>
      <c r="K169" s="115">
        <f>H169</f>
        <v>10288887</v>
      </c>
      <c r="L169" s="116"/>
      <c r="M169" s="116"/>
    </row>
    <row r="170" spans="1:13" ht="19.5" customHeight="1">
      <c r="A170" s="127">
        <v>88</v>
      </c>
      <c r="B170" s="128" t="s">
        <v>526</v>
      </c>
      <c r="C170" s="129" t="s">
        <v>527</v>
      </c>
      <c r="D170" s="131" t="s">
        <v>351</v>
      </c>
      <c r="E170" s="129" t="s">
        <v>159</v>
      </c>
      <c r="F170" s="130">
        <v>300000000</v>
      </c>
      <c r="G170" s="81">
        <v>250803391</v>
      </c>
      <c r="H170" s="125">
        <v>49196609</v>
      </c>
      <c r="I170" s="84">
        <f t="shared" si="9"/>
        <v>0.8360113033333333</v>
      </c>
      <c r="J170" s="115"/>
      <c r="K170" s="115"/>
      <c r="L170" s="116"/>
      <c r="M170" s="116">
        <f>H170</f>
        <v>49196609</v>
      </c>
    </row>
    <row r="171" spans="1:13" ht="19.5" customHeight="1">
      <c r="A171" s="127">
        <v>89</v>
      </c>
      <c r="B171" s="128" t="s">
        <v>528</v>
      </c>
      <c r="C171" s="129" t="s">
        <v>529</v>
      </c>
      <c r="D171" s="129" t="s">
        <v>335</v>
      </c>
      <c r="E171" s="129" t="s">
        <v>159</v>
      </c>
      <c r="F171" s="130">
        <v>150000000</v>
      </c>
      <c r="G171" s="81">
        <v>145772330</v>
      </c>
      <c r="H171" s="125">
        <v>4227670</v>
      </c>
      <c r="I171" s="84">
        <f t="shared" si="9"/>
        <v>0.9718155333333334</v>
      </c>
      <c r="J171" s="115"/>
      <c r="K171" s="115">
        <f>H171</f>
        <v>4227670</v>
      </c>
      <c r="L171" s="116"/>
      <c r="M171" s="116"/>
    </row>
    <row r="172" spans="1:13" ht="19.5" customHeight="1">
      <c r="A172" s="127">
        <v>90</v>
      </c>
      <c r="B172" s="128" t="s">
        <v>530</v>
      </c>
      <c r="C172" s="129" t="s">
        <v>531</v>
      </c>
      <c r="D172" s="131" t="s">
        <v>383</v>
      </c>
      <c r="E172" s="129" t="s">
        <v>159</v>
      </c>
      <c r="F172" s="130">
        <v>3500000000</v>
      </c>
      <c r="G172" s="81">
        <v>2352639167</v>
      </c>
      <c r="H172" s="125">
        <v>1147360833</v>
      </c>
      <c r="I172" s="84">
        <f t="shared" si="9"/>
        <v>0.6721826191428572</v>
      </c>
      <c r="J172" s="115"/>
      <c r="K172" s="115"/>
      <c r="L172" s="116"/>
      <c r="M172" s="116">
        <f>H172</f>
        <v>1147360833</v>
      </c>
    </row>
    <row r="173" spans="1:13" ht="19.5" customHeight="1">
      <c r="A173" s="127">
        <v>91</v>
      </c>
      <c r="B173" s="128" t="s">
        <v>532</v>
      </c>
      <c r="C173" s="129" t="s">
        <v>533</v>
      </c>
      <c r="D173" s="131" t="s">
        <v>342</v>
      </c>
      <c r="E173" s="129" t="s">
        <v>159</v>
      </c>
      <c r="F173" s="130">
        <v>4965000000</v>
      </c>
      <c r="G173" s="81">
        <v>3502579709</v>
      </c>
      <c r="H173" s="125">
        <v>1462420291</v>
      </c>
      <c r="I173" s="84">
        <f t="shared" si="9"/>
        <v>0.7054541206445116</v>
      </c>
      <c r="J173" s="115"/>
      <c r="K173" s="115"/>
      <c r="L173" s="116"/>
      <c r="M173" s="116">
        <f>H173</f>
        <v>1462420291</v>
      </c>
    </row>
    <row r="174" spans="1:13" ht="19.5" customHeight="1">
      <c r="A174" s="127">
        <v>92</v>
      </c>
      <c r="B174" s="128" t="s">
        <v>534</v>
      </c>
      <c r="C174" s="129" t="s">
        <v>535</v>
      </c>
      <c r="D174" s="131" t="s">
        <v>536</v>
      </c>
      <c r="E174" s="129" t="s">
        <v>159</v>
      </c>
      <c r="F174" s="130">
        <v>2350000000</v>
      </c>
      <c r="G174" s="81">
        <v>2174348026</v>
      </c>
      <c r="H174" s="125">
        <v>175651974</v>
      </c>
      <c r="I174" s="84">
        <f t="shared" si="9"/>
        <v>0.9252544791489362</v>
      </c>
      <c r="J174" s="115"/>
      <c r="K174" s="115"/>
      <c r="L174" s="116"/>
      <c r="M174" s="116">
        <f>H174</f>
        <v>175651974</v>
      </c>
    </row>
    <row r="175" spans="1:13" ht="19.5" customHeight="1">
      <c r="A175" s="127">
        <v>93</v>
      </c>
      <c r="B175" s="128" t="s">
        <v>537</v>
      </c>
      <c r="C175" s="129" t="s">
        <v>538</v>
      </c>
      <c r="D175" s="131" t="s">
        <v>536</v>
      </c>
      <c r="E175" s="129" t="s">
        <v>159</v>
      </c>
      <c r="F175" s="130">
        <v>7077000000</v>
      </c>
      <c r="G175" s="81">
        <v>6163782676</v>
      </c>
      <c r="H175" s="125">
        <v>913217324</v>
      </c>
      <c r="I175" s="84">
        <f t="shared" si="9"/>
        <v>0.870959824219302</v>
      </c>
      <c r="J175" s="115"/>
      <c r="K175" s="115"/>
      <c r="L175" s="116"/>
      <c r="M175" s="116">
        <f>H175</f>
        <v>913217324</v>
      </c>
    </row>
    <row r="176" spans="1:13" ht="19.5" customHeight="1">
      <c r="A176" s="127">
        <v>94</v>
      </c>
      <c r="B176" s="128" t="s">
        <v>539</v>
      </c>
      <c r="C176" s="129" t="s">
        <v>540</v>
      </c>
      <c r="D176" s="131" t="s">
        <v>536</v>
      </c>
      <c r="E176" s="129" t="s">
        <v>159</v>
      </c>
      <c r="F176" s="130">
        <v>5059156000</v>
      </c>
      <c r="G176" s="81">
        <v>3333939935</v>
      </c>
      <c r="H176" s="125">
        <v>1725216065</v>
      </c>
      <c r="I176" s="84">
        <f t="shared" si="9"/>
        <v>0.6589913287908101</v>
      </c>
      <c r="J176" s="115"/>
      <c r="K176" s="115"/>
      <c r="L176" s="116"/>
      <c r="M176" s="116">
        <f>H176</f>
        <v>1725216065</v>
      </c>
    </row>
    <row r="177" spans="1:13" ht="19.5" customHeight="1">
      <c r="A177" s="127">
        <v>95</v>
      </c>
      <c r="B177" s="128" t="s">
        <v>541</v>
      </c>
      <c r="C177" s="129" t="s">
        <v>542</v>
      </c>
      <c r="D177" s="129" t="s">
        <v>335</v>
      </c>
      <c r="E177" s="129" t="s">
        <v>159</v>
      </c>
      <c r="F177" s="130">
        <v>50000000</v>
      </c>
      <c r="G177" s="81">
        <v>48992800</v>
      </c>
      <c r="H177" s="125">
        <v>1007200</v>
      </c>
      <c r="I177" s="84">
        <f t="shared" si="9"/>
        <v>0.979856</v>
      </c>
      <c r="J177" s="115"/>
      <c r="K177" s="115">
        <f>H177</f>
        <v>1007200</v>
      </c>
      <c r="L177" s="116"/>
      <c r="M177" s="116"/>
    </row>
    <row r="178" spans="1:13" ht="19.5" customHeight="1">
      <c r="A178" s="127">
        <v>96</v>
      </c>
      <c r="B178" s="128" t="s">
        <v>543</v>
      </c>
      <c r="C178" s="129" t="s">
        <v>544</v>
      </c>
      <c r="D178" s="129" t="s">
        <v>335</v>
      </c>
      <c r="E178" s="129" t="s">
        <v>159</v>
      </c>
      <c r="F178" s="130">
        <v>150000000</v>
      </c>
      <c r="G178" s="81">
        <v>131672487</v>
      </c>
      <c r="H178" s="125">
        <v>18327513</v>
      </c>
      <c r="I178" s="84">
        <f t="shared" si="9"/>
        <v>0.87781658</v>
      </c>
      <c r="J178" s="115"/>
      <c r="K178" s="115">
        <f>H178</f>
        <v>18327513</v>
      </c>
      <c r="L178" s="116"/>
      <c r="M178" s="116"/>
    </row>
    <row r="179" spans="1:13" ht="19.5" customHeight="1">
      <c r="A179" s="127">
        <v>97</v>
      </c>
      <c r="B179" s="128" t="s">
        <v>545</v>
      </c>
      <c r="C179" s="129" t="s">
        <v>546</v>
      </c>
      <c r="D179" s="131" t="s">
        <v>536</v>
      </c>
      <c r="E179" s="129" t="s">
        <v>159</v>
      </c>
      <c r="F179" s="130">
        <v>1500000000</v>
      </c>
      <c r="G179" s="81">
        <v>1199526160</v>
      </c>
      <c r="H179" s="125">
        <v>300473840</v>
      </c>
      <c r="I179" s="84">
        <f t="shared" si="9"/>
        <v>0.7996841066666667</v>
      </c>
      <c r="J179" s="115"/>
      <c r="K179" s="115"/>
      <c r="L179" s="116"/>
      <c r="M179" s="116">
        <f>H179</f>
        <v>300473840</v>
      </c>
    </row>
    <row r="180" spans="1:13" ht="19.5" customHeight="1">
      <c r="A180" s="127">
        <v>98</v>
      </c>
      <c r="B180" s="128" t="s">
        <v>547</v>
      </c>
      <c r="C180" s="129" t="s">
        <v>548</v>
      </c>
      <c r="D180" s="131" t="s">
        <v>430</v>
      </c>
      <c r="E180" s="129" t="s">
        <v>159</v>
      </c>
      <c r="F180" s="130">
        <v>500000000</v>
      </c>
      <c r="G180" s="81">
        <v>294687640</v>
      </c>
      <c r="H180" s="125">
        <v>205312360</v>
      </c>
      <c r="I180" s="84">
        <f t="shared" si="9"/>
        <v>0.58937528</v>
      </c>
      <c r="J180" s="115"/>
      <c r="K180" s="115"/>
      <c r="L180" s="116"/>
      <c r="M180" s="116">
        <f>H180</f>
        <v>205312360</v>
      </c>
    </row>
    <row r="181" spans="1:13" ht="19.5" customHeight="1">
      <c r="A181" s="127">
        <v>99</v>
      </c>
      <c r="B181" s="128" t="s">
        <v>549</v>
      </c>
      <c r="C181" s="129" t="s">
        <v>550</v>
      </c>
      <c r="D181" s="129" t="s">
        <v>335</v>
      </c>
      <c r="E181" s="129" t="s">
        <v>159</v>
      </c>
      <c r="F181" s="130">
        <v>150000000</v>
      </c>
      <c r="G181" s="81">
        <v>141197800</v>
      </c>
      <c r="H181" s="125">
        <v>8802200</v>
      </c>
      <c r="I181" s="84">
        <f t="shared" si="9"/>
        <v>0.9413186666666666</v>
      </c>
      <c r="J181" s="115"/>
      <c r="K181" s="115">
        <f>H181</f>
        <v>8802200</v>
      </c>
      <c r="L181" s="116"/>
      <c r="M181" s="116"/>
    </row>
    <row r="182" spans="1:13" ht="19.5" customHeight="1">
      <c r="A182" s="127">
        <v>100</v>
      </c>
      <c r="B182" s="128" t="s">
        <v>551</v>
      </c>
      <c r="C182" s="129" t="s">
        <v>552</v>
      </c>
      <c r="D182" s="129" t="s">
        <v>470</v>
      </c>
      <c r="E182" s="129" t="s">
        <v>159</v>
      </c>
      <c r="F182" s="130">
        <v>150000000</v>
      </c>
      <c r="G182" s="81">
        <v>145095790</v>
      </c>
      <c r="H182" s="125">
        <v>4904210</v>
      </c>
      <c r="I182" s="84">
        <f t="shared" si="9"/>
        <v>0.9673052666666667</v>
      </c>
      <c r="J182" s="115"/>
      <c r="K182" s="115">
        <f>H182</f>
        <v>4904210</v>
      </c>
      <c r="L182" s="116"/>
      <c r="M182" s="116"/>
    </row>
    <row r="183" spans="1:15" ht="19.5" customHeight="1">
      <c r="A183" s="133"/>
      <c r="B183" s="98" t="s">
        <v>553</v>
      </c>
      <c r="C183" s="99"/>
      <c r="D183" s="99"/>
      <c r="E183" s="99"/>
      <c r="F183" s="100">
        <f>SUM(F83:F182)</f>
        <v>237082821000</v>
      </c>
      <c r="G183" s="100">
        <f>SUM(G83:G182)</f>
        <v>207298877220</v>
      </c>
      <c r="H183" s="101">
        <f>SUM(H83:H182)</f>
        <v>29783943780</v>
      </c>
      <c r="I183" s="102">
        <f t="shared" si="9"/>
        <v>0.8743732521218819</v>
      </c>
      <c r="J183" s="101">
        <f>SUM(J83:J182)</f>
        <v>0</v>
      </c>
      <c r="K183" s="103">
        <f>SUM(K83:K182)</f>
        <v>1158794558</v>
      </c>
      <c r="L183" s="101">
        <f>SUM(L83:L182)</f>
        <v>0</v>
      </c>
      <c r="M183" s="100">
        <f>SUM(M83:M182)</f>
        <v>28625149222</v>
      </c>
      <c r="N183" s="134"/>
      <c r="O183" s="134"/>
    </row>
    <row r="184" spans="1:13" ht="19.5" customHeight="1">
      <c r="A184" s="127">
        <v>1</v>
      </c>
      <c r="B184" s="128" t="s">
        <v>554</v>
      </c>
      <c r="C184" s="129" t="s">
        <v>555</v>
      </c>
      <c r="D184" s="129" t="s">
        <v>335</v>
      </c>
      <c r="E184" s="129" t="s">
        <v>151</v>
      </c>
      <c r="F184" s="130">
        <v>7347000000</v>
      </c>
      <c r="G184" s="81">
        <v>7347000000</v>
      </c>
      <c r="H184" s="125">
        <v>0</v>
      </c>
      <c r="I184" s="84">
        <f t="shared" si="9"/>
        <v>1</v>
      </c>
      <c r="J184" s="115"/>
      <c r="K184" s="115">
        <f>H184</f>
        <v>0</v>
      </c>
      <c r="L184" s="116"/>
      <c r="M184" s="116"/>
    </row>
    <row r="185" spans="1:13" ht="19.5" customHeight="1">
      <c r="A185" s="127">
        <v>2</v>
      </c>
      <c r="B185" s="128" t="s">
        <v>556</v>
      </c>
      <c r="C185" s="129" t="s">
        <v>557</v>
      </c>
      <c r="D185" s="129" t="s">
        <v>335</v>
      </c>
      <c r="E185" s="129" t="s">
        <v>151</v>
      </c>
      <c r="F185" s="130">
        <v>50000000</v>
      </c>
      <c r="G185" s="81">
        <v>24276490</v>
      </c>
      <c r="H185" s="125">
        <v>25723510</v>
      </c>
      <c r="I185" s="84">
        <f t="shared" si="9"/>
        <v>0.4855298</v>
      </c>
      <c r="J185" s="115"/>
      <c r="K185" s="115">
        <f aca="true" t="shared" si="11" ref="K185:K192">H185</f>
        <v>25723510</v>
      </c>
      <c r="L185" s="116"/>
      <c r="M185" s="116"/>
    </row>
    <row r="186" spans="1:13" ht="19.5" customHeight="1">
      <c r="A186" s="127">
        <v>3</v>
      </c>
      <c r="B186" s="128" t="s">
        <v>558</v>
      </c>
      <c r="C186" s="129" t="s">
        <v>559</v>
      </c>
      <c r="D186" s="129" t="s">
        <v>335</v>
      </c>
      <c r="E186" s="129" t="s">
        <v>151</v>
      </c>
      <c r="F186" s="130">
        <v>60000000</v>
      </c>
      <c r="G186" s="81">
        <v>46743790</v>
      </c>
      <c r="H186" s="125">
        <v>13256210</v>
      </c>
      <c r="I186" s="84">
        <f t="shared" si="9"/>
        <v>0.7790631666666666</v>
      </c>
      <c r="J186" s="115"/>
      <c r="K186" s="115">
        <f t="shared" si="11"/>
        <v>13256210</v>
      </c>
      <c r="L186" s="116"/>
      <c r="M186" s="116"/>
    </row>
    <row r="187" spans="1:13" ht="19.5" customHeight="1">
      <c r="A187" s="127">
        <v>4</v>
      </c>
      <c r="B187" s="128" t="s">
        <v>560</v>
      </c>
      <c r="C187" s="129" t="s">
        <v>561</v>
      </c>
      <c r="D187" s="131" t="s">
        <v>342</v>
      </c>
      <c r="E187" s="129" t="s">
        <v>151</v>
      </c>
      <c r="F187" s="130">
        <v>26918182</v>
      </c>
      <c r="G187" s="81">
        <v>18351800</v>
      </c>
      <c r="H187" s="125">
        <v>8566382</v>
      </c>
      <c r="I187" s="84">
        <f t="shared" si="9"/>
        <v>0.6817622378807009</v>
      </c>
      <c r="J187" s="115"/>
      <c r="K187" s="115"/>
      <c r="L187" s="116"/>
      <c r="M187" s="116">
        <f>H187</f>
        <v>8566382</v>
      </c>
    </row>
    <row r="188" spans="1:13" ht="19.5" customHeight="1">
      <c r="A188" s="127">
        <v>5</v>
      </c>
      <c r="B188" s="128" t="s">
        <v>562</v>
      </c>
      <c r="C188" s="129" t="s">
        <v>563</v>
      </c>
      <c r="D188" s="132" t="s">
        <v>564</v>
      </c>
      <c r="E188" s="129" t="s">
        <v>151</v>
      </c>
      <c r="F188" s="130">
        <v>19000000</v>
      </c>
      <c r="G188" s="81">
        <v>18701934</v>
      </c>
      <c r="H188" s="125">
        <v>298066</v>
      </c>
      <c r="I188" s="84">
        <f t="shared" si="9"/>
        <v>0.9843123157894736</v>
      </c>
      <c r="J188" s="115"/>
      <c r="K188" s="115"/>
      <c r="L188" s="116">
        <f>H188</f>
        <v>298066</v>
      </c>
      <c r="M188" s="116"/>
    </row>
    <row r="189" spans="1:13" ht="19.5" customHeight="1">
      <c r="A189" s="127">
        <v>6</v>
      </c>
      <c r="B189" s="128" t="s">
        <v>565</v>
      </c>
      <c r="C189" s="129" t="s">
        <v>566</v>
      </c>
      <c r="D189" s="129" t="s">
        <v>335</v>
      </c>
      <c r="E189" s="129" t="s">
        <v>151</v>
      </c>
      <c r="F189" s="130">
        <v>80000000</v>
      </c>
      <c r="G189" s="81">
        <v>75369710</v>
      </c>
      <c r="H189" s="125">
        <v>4630290</v>
      </c>
      <c r="I189" s="84">
        <f t="shared" si="9"/>
        <v>0.942121375</v>
      </c>
      <c r="J189" s="115"/>
      <c r="K189" s="115">
        <f t="shared" si="11"/>
        <v>4630290</v>
      </c>
      <c r="L189" s="116"/>
      <c r="M189" s="116"/>
    </row>
    <row r="190" spans="1:13" ht="19.5" customHeight="1">
      <c r="A190" s="127">
        <v>7</v>
      </c>
      <c r="B190" s="128" t="s">
        <v>567</v>
      </c>
      <c r="C190" s="129" t="s">
        <v>568</v>
      </c>
      <c r="D190" s="129" t="s">
        <v>335</v>
      </c>
      <c r="E190" s="129" t="s">
        <v>151</v>
      </c>
      <c r="F190" s="130">
        <v>190000000</v>
      </c>
      <c r="G190" s="81">
        <v>98474730</v>
      </c>
      <c r="H190" s="125">
        <v>91525270</v>
      </c>
      <c r="I190" s="84">
        <f t="shared" si="9"/>
        <v>0.518288052631579</v>
      </c>
      <c r="J190" s="115"/>
      <c r="K190" s="115">
        <f t="shared" si="11"/>
        <v>91525270</v>
      </c>
      <c r="L190" s="116"/>
      <c r="M190" s="116"/>
    </row>
    <row r="191" spans="1:13" ht="19.5" customHeight="1">
      <c r="A191" s="127">
        <v>8</v>
      </c>
      <c r="B191" s="128" t="s">
        <v>569</v>
      </c>
      <c r="C191" s="129" t="s">
        <v>570</v>
      </c>
      <c r="D191" s="131" t="s">
        <v>380</v>
      </c>
      <c r="E191" s="129" t="s">
        <v>151</v>
      </c>
      <c r="F191" s="130">
        <v>230000000</v>
      </c>
      <c r="G191" s="81">
        <v>93756330</v>
      </c>
      <c r="H191" s="125">
        <v>136243670</v>
      </c>
      <c r="I191" s="84">
        <f t="shared" si="9"/>
        <v>0.40763621739130435</v>
      </c>
      <c r="J191" s="115"/>
      <c r="K191" s="115"/>
      <c r="L191" s="116"/>
      <c r="M191" s="116">
        <f>H191</f>
        <v>136243670</v>
      </c>
    </row>
    <row r="192" spans="1:13" ht="19.5" customHeight="1">
      <c r="A192" s="127">
        <v>9</v>
      </c>
      <c r="B192" s="128" t="s">
        <v>571</v>
      </c>
      <c r="C192" s="129" t="s">
        <v>572</v>
      </c>
      <c r="D192" s="129" t="s">
        <v>335</v>
      </c>
      <c r="E192" s="129" t="s">
        <v>304</v>
      </c>
      <c r="F192" s="130">
        <v>180000000</v>
      </c>
      <c r="G192" s="81">
        <v>179662203</v>
      </c>
      <c r="H192" s="125">
        <v>337797</v>
      </c>
      <c r="I192" s="84">
        <f t="shared" si="9"/>
        <v>0.99812335</v>
      </c>
      <c r="J192" s="115"/>
      <c r="K192" s="115">
        <f t="shared" si="11"/>
        <v>337797</v>
      </c>
      <c r="L192" s="116"/>
      <c r="M192" s="116"/>
    </row>
    <row r="193" spans="1:13" ht="19.5" customHeight="1">
      <c r="A193" s="127">
        <v>10</v>
      </c>
      <c r="B193" s="128" t="s">
        <v>573</v>
      </c>
      <c r="C193" s="129" t="s">
        <v>574</v>
      </c>
      <c r="D193" s="131" t="s">
        <v>575</v>
      </c>
      <c r="E193" s="129" t="s">
        <v>151</v>
      </c>
      <c r="F193" s="130">
        <v>1720940000</v>
      </c>
      <c r="G193" s="81">
        <v>546315624</v>
      </c>
      <c r="H193" s="125">
        <v>1174624376</v>
      </c>
      <c r="I193" s="84">
        <f t="shared" si="9"/>
        <v>0.31745187165153926</v>
      </c>
      <c r="J193" s="115"/>
      <c r="K193" s="115"/>
      <c r="L193" s="116"/>
      <c r="M193" s="116">
        <f>H193</f>
        <v>1174624376</v>
      </c>
    </row>
    <row r="194" spans="1:13" ht="19.5" customHeight="1">
      <c r="A194" s="127">
        <v>11</v>
      </c>
      <c r="B194" s="128" t="s">
        <v>576</v>
      </c>
      <c r="C194" s="129" t="s">
        <v>577</v>
      </c>
      <c r="D194" s="131" t="s">
        <v>575</v>
      </c>
      <c r="E194" s="129" t="s">
        <v>151</v>
      </c>
      <c r="F194" s="130">
        <v>163294000</v>
      </c>
      <c r="G194" s="81">
        <v>37713946</v>
      </c>
      <c r="H194" s="125">
        <v>125580054</v>
      </c>
      <c r="I194" s="84">
        <f t="shared" si="9"/>
        <v>0.23095732849951622</v>
      </c>
      <c r="J194" s="115"/>
      <c r="K194" s="115"/>
      <c r="L194" s="116"/>
      <c r="M194" s="116">
        <f>H194</f>
        <v>125580054</v>
      </c>
    </row>
    <row r="195" spans="1:13" ht="19.5" customHeight="1">
      <c r="A195" s="127">
        <v>12</v>
      </c>
      <c r="B195" s="128" t="s">
        <v>578</v>
      </c>
      <c r="C195" s="129" t="s">
        <v>579</v>
      </c>
      <c r="D195" s="131" t="s">
        <v>390</v>
      </c>
      <c r="E195" s="129" t="s">
        <v>151</v>
      </c>
      <c r="F195" s="130">
        <v>100000000</v>
      </c>
      <c r="G195" s="81">
        <v>92329000</v>
      </c>
      <c r="H195" s="125">
        <v>7671000</v>
      </c>
      <c r="I195" s="84">
        <f t="shared" si="9"/>
        <v>0.92329</v>
      </c>
      <c r="J195" s="115"/>
      <c r="K195" s="115"/>
      <c r="L195" s="116"/>
      <c r="M195" s="116">
        <f>H195</f>
        <v>7671000</v>
      </c>
    </row>
    <row r="196" spans="1:13" ht="19.5" customHeight="1">
      <c r="A196" s="127">
        <v>13</v>
      </c>
      <c r="B196" s="128" t="s">
        <v>580</v>
      </c>
      <c r="C196" s="129" t="s">
        <v>581</v>
      </c>
      <c r="D196" s="129" t="s">
        <v>335</v>
      </c>
      <c r="E196" s="129" t="s">
        <v>304</v>
      </c>
      <c r="F196" s="130">
        <v>32000000</v>
      </c>
      <c r="G196" s="81">
        <v>30297940</v>
      </c>
      <c r="H196" s="125">
        <v>1702060</v>
      </c>
      <c r="I196" s="84">
        <f t="shared" si="9"/>
        <v>0.946810625</v>
      </c>
      <c r="J196" s="115"/>
      <c r="K196" s="115">
        <f>H196</f>
        <v>1702060</v>
      </c>
      <c r="L196" s="116"/>
      <c r="M196" s="116"/>
    </row>
    <row r="197" spans="1:13" ht="19.5" customHeight="1">
      <c r="A197" s="127">
        <v>14</v>
      </c>
      <c r="B197" s="128" t="s">
        <v>582</v>
      </c>
      <c r="C197" s="129" t="s">
        <v>583</v>
      </c>
      <c r="D197" s="131" t="s">
        <v>584</v>
      </c>
      <c r="E197" s="129" t="s">
        <v>151</v>
      </c>
      <c r="F197" s="130">
        <v>570294720</v>
      </c>
      <c r="G197" s="81">
        <v>485294845</v>
      </c>
      <c r="H197" s="125">
        <v>84999875</v>
      </c>
      <c r="I197" s="84">
        <f t="shared" si="9"/>
        <v>0.8509544766607694</v>
      </c>
      <c r="J197" s="115"/>
      <c r="K197" s="115"/>
      <c r="L197" s="116"/>
      <c r="M197" s="116">
        <f>H197</f>
        <v>84999875</v>
      </c>
    </row>
    <row r="198" spans="1:13" ht="19.5" customHeight="1">
      <c r="A198" s="127">
        <v>15</v>
      </c>
      <c r="B198" s="128" t="s">
        <v>585</v>
      </c>
      <c r="C198" s="129" t="s">
        <v>586</v>
      </c>
      <c r="D198" s="131" t="s">
        <v>584</v>
      </c>
      <c r="E198" s="129" t="s">
        <v>151</v>
      </c>
      <c r="F198" s="130">
        <v>587481280</v>
      </c>
      <c r="G198" s="81">
        <v>416800757</v>
      </c>
      <c r="H198" s="125">
        <v>170680523</v>
      </c>
      <c r="I198" s="84">
        <f t="shared" si="9"/>
        <v>0.7094707034750112</v>
      </c>
      <c r="J198" s="115"/>
      <c r="K198" s="115"/>
      <c r="L198" s="116"/>
      <c r="M198" s="116">
        <f>H198</f>
        <v>170680523</v>
      </c>
    </row>
    <row r="199" spans="1:13" ht="19.5" customHeight="1">
      <c r="A199" s="127">
        <v>16</v>
      </c>
      <c r="B199" s="128" t="s">
        <v>587</v>
      </c>
      <c r="C199" s="129" t="s">
        <v>588</v>
      </c>
      <c r="D199" s="131" t="s">
        <v>584</v>
      </c>
      <c r="E199" s="129" t="s">
        <v>151</v>
      </c>
      <c r="F199" s="130">
        <v>287204370</v>
      </c>
      <c r="G199" s="81">
        <v>248919695</v>
      </c>
      <c r="H199" s="125">
        <v>38284675</v>
      </c>
      <c r="I199" s="84">
        <f t="shared" si="9"/>
        <v>0.8666988423609293</v>
      </c>
      <c r="J199" s="115"/>
      <c r="K199" s="115"/>
      <c r="L199" s="116"/>
      <c r="M199" s="116">
        <f>H199</f>
        <v>38284675</v>
      </c>
    </row>
    <row r="200" spans="1:13" ht="19.5" customHeight="1">
      <c r="A200" s="127">
        <v>17</v>
      </c>
      <c r="B200" s="128" t="s">
        <v>589</v>
      </c>
      <c r="C200" s="129" t="s">
        <v>590</v>
      </c>
      <c r="D200" s="129" t="s">
        <v>470</v>
      </c>
      <c r="E200" s="129" t="s">
        <v>151</v>
      </c>
      <c r="F200" s="130">
        <v>105000000</v>
      </c>
      <c r="G200" s="81">
        <v>102122725</v>
      </c>
      <c r="H200" s="125">
        <v>2877275</v>
      </c>
      <c r="I200" s="84">
        <f t="shared" si="9"/>
        <v>0.9725973809523809</v>
      </c>
      <c r="J200" s="115"/>
      <c r="K200" s="115">
        <f>H200</f>
        <v>2877275</v>
      </c>
      <c r="L200" s="116"/>
      <c r="M200" s="116"/>
    </row>
    <row r="201" spans="1:13" ht="19.5" customHeight="1">
      <c r="A201" s="127">
        <v>18</v>
      </c>
      <c r="B201" s="128" t="s">
        <v>591</v>
      </c>
      <c r="C201" s="129" t="s">
        <v>592</v>
      </c>
      <c r="D201" s="132" t="s">
        <v>593</v>
      </c>
      <c r="E201" s="129" t="s">
        <v>151</v>
      </c>
      <c r="F201" s="130">
        <v>28951761</v>
      </c>
      <c r="G201" s="81">
        <v>28516181</v>
      </c>
      <c r="H201" s="125">
        <v>435580</v>
      </c>
      <c r="I201" s="84">
        <f t="shared" si="9"/>
        <v>0.9849549738960611</v>
      </c>
      <c r="J201" s="115"/>
      <c r="K201" s="115">
        <f>H201</f>
        <v>435580</v>
      </c>
      <c r="L201" s="116"/>
      <c r="M201" s="116"/>
    </row>
    <row r="202" spans="1:13" ht="19.5" customHeight="1">
      <c r="A202" s="127">
        <v>19</v>
      </c>
      <c r="B202" s="128" t="s">
        <v>594</v>
      </c>
      <c r="C202" s="129" t="s">
        <v>595</v>
      </c>
      <c r="D202" s="131" t="s">
        <v>596</v>
      </c>
      <c r="E202" s="129" t="s">
        <v>151</v>
      </c>
      <c r="F202" s="130">
        <v>69818180</v>
      </c>
      <c r="G202" s="81">
        <v>17440374</v>
      </c>
      <c r="H202" s="125">
        <v>52377806</v>
      </c>
      <c r="I202" s="84">
        <f t="shared" si="9"/>
        <v>0.24979702994263098</v>
      </c>
      <c r="J202" s="115"/>
      <c r="K202" s="115"/>
      <c r="L202" s="116"/>
      <c r="M202" s="116">
        <f>H202</f>
        <v>52377806</v>
      </c>
    </row>
    <row r="203" spans="1:13" ht="19.5" customHeight="1">
      <c r="A203" s="127">
        <v>20</v>
      </c>
      <c r="B203" s="128" t="s">
        <v>597</v>
      </c>
      <c r="C203" s="129" t="s">
        <v>598</v>
      </c>
      <c r="D203" s="132" t="s">
        <v>599</v>
      </c>
      <c r="E203" s="129" t="s">
        <v>151</v>
      </c>
      <c r="F203" s="130">
        <v>44181810</v>
      </c>
      <c r="G203" s="81">
        <v>39489700</v>
      </c>
      <c r="H203" s="125">
        <v>4692110</v>
      </c>
      <c r="I203" s="84">
        <f t="shared" si="9"/>
        <v>0.8937999597571942</v>
      </c>
      <c r="J203" s="115"/>
      <c r="K203" s="115">
        <f aca="true" t="shared" si="12" ref="K203:K213">H203</f>
        <v>4692110</v>
      </c>
      <c r="L203" s="116">
        <f>H203</f>
        <v>4692110</v>
      </c>
      <c r="M203" s="116"/>
    </row>
    <row r="204" spans="1:13" ht="19.5" customHeight="1">
      <c r="A204" s="133"/>
      <c r="B204" s="98" t="s">
        <v>600</v>
      </c>
      <c r="C204" s="99"/>
      <c r="D204" s="99"/>
      <c r="E204" s="99"/>
      <c r="F204" s="100">
        <f>SUM(F184:F203)</f>
        <v>11892084303</v>
      </c>
      <c r="G204" s="100">
        <f>SUM(G184:G203)</f>
        <v>9947577774</v>
      </c>
      <c r="H204" s="101">
        <f>SUM(H184:H203)</f>
        <v>1944506529</v>
      </c>
      <c r="I204" s="102">
        <f t="shared" si="9"/>
        <v>0.8364873238823692</v>
      </c>
      <c r="J204" s="101">
        <f>SUM(J184:J203)</f>
        <v>0</v>
      </c>
      <c r="K204" s="101">
        <f>SUM(K184:K203)</f>
        <v>145180102</v>
      </c>
      <c r="L204" s="101">
        <f>SUM(L184:L203)</f>
        <v>4990176</v>
      </c>
      <c r="M204" s="101">
        <f>SUM(M184:M203)</f>
        <v>1799028361</v>
      </c>
    </row>
    <row r="205" spans="1:13" ht="19.5" customHeight="1">
      <c r="A205" s="127">
        <v>1</v>
      </c>
      <c r="B205" s="128" t="s">
        <v>601</v>
      </c>
      <c r="C205" s="129" t="s">
        <v>602</v>
      </c>
      <c r="D205" s="129" t="s">
        <v>335</v>
      </c>
      <c r="E205" s="129" t="s">
        <v>330</v>
      </c>
      <c r="F205" s="130">
        <v>1922000000</v>
      </c>
      <c r="G205" s="81">
        <v>1041120820</v>
      </c>
      <c r="H205" s="125">
        <v>880879180</v>
      </c>
      <c r="I205" s="84">
        <f t="shared" si="9"/>
        <v>0.5416861706555671</v>
      </c>
      <c r="J205" s="115"/>
      <c r="K205" s="115">
        <f t="shared" si="12"/>
        <v>880879180</v>
      </c>
      <c r="L205" s="116"/>
      <c r="M205" s="116"/>
    </row>
    <row r="206" spans="1:13" ht="19.5" customHeight="1">
      <c r="A206" s="127">
        <v>2</v>
      </c>
      <c r="B206" s="128" t="s">
        <v>603</v>
      </c>
      <c r="C206" s="129" t="s">
        <v>604</v>
      </c>
      <c r="D206" s="129" t="s">
        <v>335</v>
      </c>
      <c r="E206" s="129" t="s">
        <v>330</v>
      </c>
      <c r="F206" s="130">
        <v>1813000000</v>
      </c>
      <c r="G206" s="81">
        <v>1665652829</v>
      </c>
      <c r="H206" s="125">
        <v>147347171</v>
      </c>
      <c r="I206" s="84">
        <f t="shared" si="9"/>
        <v>0.9187274291230005</v>
      </c>
      <c r="J206" s="115"/>
      <c r="K206" s="115">
        <f t="shared" si="12"/>
        <v>147347171</v>
      </c>
      <c r="L206" s="116"/>
      <c r="M206" s="116"/>
    </row>
    <row r="207" spans="1:13" ht="19.5" customHeight="1">
      <c r="A207" s="127">
        <v>3</v>
      </c>
      <c r="B207" s="128" t="s">
        <v>605</v>
      </c>
      <c r="C207" s="129" t="s">
        <v>606</v>
      </c>
      <c r="D207" s="129" t="s">
        <v>335</v>
      </c>
      <c r="E207" s="129" t="s">
        <v>330</v>
      </c>
      <c r="F207" s="130">
        <v>4552000000</v>
      </c>
      <c r="G207" s="81">
        <v>4469049219</v>
      </c>
      <c r="H207" s="125">
        <v>82950781</v>
      </c>
      <c r="I207" s="84">
        <f aca="true" t="shared" si="13" ref="I207:I215">G207/F207</f>
        <v>0.9817770692003515</v>
      </c>
      <c r="J207" s="115"/>
      <c r="K207" s="115">
        <f t="shared" si="12"/>
        <v>82950781</v>
      </c>
      <c r="L207" s="116"/>
      <c r="M207" s="116"/>
    </row>
    <row r="208" spans="1:13" ht="19.5" customHeight="1">
      <c r="A208" s="127">
        <v>4</v>
      </c>
      <c r="B208" s="128" t="s">
        <v>607</v>
      </c>
      <c r="C208" s="129" t="s">
        <v>608</v>
      </c>
      <c r="D208" s="129" t="s">
        <v>335</v>
      </c>
      <c r="E208" s="129" t="s">
        <v>330</v>
      </c>
      <c r="F208" s="130">
        <v>303000000</v>
      </c>
      <c r="G208" s="81">
        <v>268216980</v>
      </c>
      <c r="H208" s="125">
        <v>34783020</v>
      </c>
      <c r="I208" s="84">
        <f t="shared" si="13"/>
        <v>0.8852045544554455</v>
      </c>
      <c r="J208" s="115"/>
      <c r="K208" s="115">
        <f t="shared" si="12"/>
        <v>34783020</v>
      </c>
      <c r="L208" s="116"/>
      <c r="M208" s="116"/>
    </row>
    <row r="209" spans="1:13" ht="19.5" customHeight="1">
      <c r="A209" s="127">
        <v>5</v>
      </c>
      <c r="B209" s="128" t="s">
        <v>609</v>
      </c>
      <c r="C209" s="129" t="s">
        <v>610</v>
      </c>
      <c r="D209" s="129" t="s">
        <v>335</v>
      </c>
      <c r="E209" s="129" t="s">
        <v>330</v>
      </c>
      <c r="F209" s="130">
        <v>454000000</v>
      </c>
      <c r="G209" s="81">
        <v>421326400</v>
      </c>
      <c r="H209" s="125">
        <v>32673600</v>
      </c>
      <c r="I209" s="84">
        <f t="shared" si="13"/>
        <v>0.9280317180616741</v>
      </c>
      <c r="J209" s="115"/>
      <c r="K209" s="115">
        <f t="shared" si="12"/>
        <v>32673600</v>
      </c>
      <c r="L209" s="116"/>
      <c r="M209" s="116"/>
    </row>
    <row r="210" spans="1:13" ht="19.5" customHeight="1">
      <c r="A210" s="127">
        <v>6</v>
      </c>
      <c r="B210" s="128" t="s">
        <v>611</v>
      </c>
      <c r="C210" s="129" t="s">
        <v>612</v>
      </c>
      <c r="D210" s="131" t="s">
        <v>342</v>
      </c>
      <c r="E210" s="129" t="s">
        <v>330</v>
      </c>
      <c r="F210" s="130">
        <v>15100000000</v>
      </c>
      <c r="G210" s="81">
        <v>680892300</v>
      </c>
      <c r="H210" s="125">
        <v>14419107700</v>
      </c>
      <c r="I210" s="84">
        <f t="shared" si="13"/>
        <v>0.04509220529801324</v>
      </c>
      <c r="J210" s="115"/>
      <c r="K210" s="115"/>
      <c r="L210" s="116"/>
      <c r="M210" s="116">
        <f>H210</f>
        <v>14419107700</v>
      </c>
    </row>
    <row r="211" spans="1:13" ht="19.5" customHeight="1">
      <c r="A211" s="127">
        <v>7</v>
      </c>
      <c r="B211" s="128" t="s">
        <v>613</v>
      </c>
      <c r="C211" s="129" t="s">
        <v>614</v>
      </c>
      <c r="D211" s="129" t="s">
        <v>335</v>
      </c>
      <c r="E211" s="129" t="s">
        <v>330</v>
      </c>
      <c r="F211" s="130">
        <v>495000000</v>
      </c>
      <c r="G211" s="81">
        <v>495000000</v>
      </c>
      <c r="H211" s="125">
        <v>0</v>
      </c>
      <c r="I211" s="84">
        <f t="shared" si="13"/>
        <v>1</v>
      </c>
      <c r="J211" s="115"/>
      <c r="K211" s="115">
        <f t="shared" si="12"/>
        <v>0</v>
      </c>
      <c r="L211" s="116"/>
      <c r="M211" s="116"/>
    </row>
    <row r="212" spans="1:13" ht="19.5" customHeight="1">
      <c r="A212" s="127">
        <v>8</v>
      </c>
      <c r="B212" s="128" t="s">
        <v>615</v>
      </c>
      <c r="C212" s="129" t="s">
        <v>616</v>
      </c>
      <c r="D212" s="129" t="s">
        <v>617</v>
      </c>
      <c r="E212" s="129" t="s">
        <v>330</v>
      </c>
      <c r="F212" s="130">
        <v>25000000</v>
      </c>
      <c r="G212" s="81">
        <v>12663240</v>
      </c>
      <c r="H212" s="125">
        <v>12336760</v>
      </c>
      <c r="I212" s="84">
        <f t="shared" si="13"/>
        <v>0.5065296</v>
      </c>
      <c r="J212" s="115"/>
      <c r="K212" s="115">
        <f t="shared" si="12"/>
        <v>12336760</v>
      </c>
      <c r="L212" s="116"/>
      <c r="M212" s="116"/>
    </row>
    <row r="213" spans="1:13" ht="19.5" customHeight="1">
      <c r="A213" s="127">
        <v>9</v>
      </c>
      <c r="B213" s="135" t="s">
        <v>618</v>
      </c>
      <c r="C213" s="136" t="s">
        <v>619</v>
      </c>
      <c r="D213" s="136" t="s">
        <v>617</v>
      </c>
      <c r="E213" s="136" t="s">
        <v>330</v>
      </c>
      <c r="F213" s="137">
        <v>118000000</v>
      </c>
      <c r="G213" s="91">
        <v>116086793</v>
      </c>
      <c r="H213" s="92">
        <v>1913207</v>
      </c>
      <c r="I213" s="93">
        <f t="shared" si="13"/>
        <v>0.9837863813559322</v>
      </c>
      <c r="J213" s="138"/>
      <c r="K213" s="115">
        <f t="shared" si="12"/>
        <v>1913207</v>
      </c>
      <c r="L213" s="139"/>
      <c r="M213" s="139"/>
    </row>
    <row r="214" spans="1:13" ht="19.5" customHeight="1">
      <c r="A214" s="140"/>
      <c r="B214" s="140" t="s">
        <v>620</v>
      </c>
      <c r="C214" s="140"/>
      <c r="D214" s="140"/>
      <c r="E214" s="140"/>
      <c r="F214" s="141">
        <f>SUM(F205:F213)</f>
        <v>24782000000</v>
      </c>
      <c r="G214" s="141">
        <f>SUM(G205:G213)</f>
        <v>9170008581</v>
      </c>
      <c r="H214" s="142">
        <f>SUM(H205:H213)</f>
        <v>15611991419</v>
      </c>
      <c r="I214" s="102">
        <f t="shared" si="13"/>
        <v>0.3700269784924542</v>
      </c>
      <c r="J214" s="142">
        <f>SUM(J205:J213)</f>
        <v>0</v>
      </c>
      <c r="K214" s="142">
        <f>SUM(K205:K213)</f>
        <v>1192883719</v>
      </c>
      <c r="L214" s="142">
        <f>SUM(L205:L213)</f>
        <v>0</v>
      </c>
      <c r="M214" s="142">
        <f>SUM(M205:M213)</f>
        <v>14419107700</v>
      </c>
    </row>
    <row r="215" spans="1:13" ht="19.5" customHeight="1">
      <c r="A215" s="143"/>
      <c r="B215" s="143" t="s">
        <v>621</v>
      </c>
      <c r="C215" s="143"/>
      <c r="D215" s="143"/>
      <c r="E215" s="143"/>
      <c r="F215" s="144">
        <f>F183+F204+F214</f>
        <v>273756905303</v>
      </c>
      <c r="G215" s="144">
        <f>G183+G204+G214</f>
        <v>226416463575</v>
      </c>
      <c r="H215" s="145">
        <f>H183+H204+H214</f>
        <v>47340441728</v>
      </c>
      <c r="I215" s="109">
        <f t="shared" si="13"/>
        <v>0.827071241634608</v>
      </c>
      <c r="J215" s="145">
        <f>J183+J204+J214</f>
        <v>0</v>
      </c>
      <c r="K215" s="145">
        <f>K183+K204+K214</f>
        <v>2496858379</v>
      </c>
      <c r="L215" s="145">
        <f>L183+L204+L214</f>
        <v>4990176</v>
      </c>
      <c r="M215" s="145">
        <f>M183+M204+M214</f>
        <v>44843285283</v>
      </c>
    </row>
    <row r="216" spans="1:13" ht="19.5" customHeight="1">
      <c r="A216" s="146"/>
      <c r="B216" s="146" t="s">
        <v>622</v>
      </c>
      <c r="C216" s="146"/>
      <c r="D216" s="146"/>
      <c r="E216" s="146"/>
      <c r="F216" s="147">
        <f>F68+F183</f>
        <v>266190382614</v>
      </c>
      <c r="G216" s="147">
        <f>G68+G183</f>
        <v>233682272787</v>
      </c>
      <c r="H216" s="147">
        <f>H68+H183</f>
        <v>32508109827</v>
      </c>
      <c r="I216" s="148">
        <f>G216/F216</f>
        <v>0.877876467557659</v>
      </c>
      <c r="J216" s="147">
        <f>J68+J183</f>
        <v>1905173311</v>
      </c>
      <c r="K216" s="147">
        <f>K68+K183</f>
        <v>1977787294</v>
      </c>
      <c r="L216" s="147">
        <f>L68+L183</f>
        <v>0</v>
      </c>
      <c r="M216" s="147">
        <f>M68+M183</f>
        <v>28625149222</v>
      </c>
    </row>
    <row r="217" spans="1:13" ht="19.5" customHeight="1">
      <c r="A217" s="146"/>
      <c r="B217" s="146" t="s">
        <v>623</v>
      </c>
      <c r="C217" s="146"/>
      <c r="D217" s="146"/>
      <c r="E217" s="146"/>
      <c r="F217" s="147">
        <f>F7+F79+F204</f>
        <v>13061994782</v>
      </c>
      <c r="G217" s="147">
        <f>G7+G79+G204</f>
        <v>10818897039</v>
      </c>
      <c r="H217" s="147">
        <f>H7+H79+H204</f>
        <v>2243097743</v>
      </c>
      <c r="I217" s="148">
        <f>G217/F217</f>
        <v>0.8282729567392657</v>
      </c>
      <c r="J217" s="147">
        <f>J7+J79+J204</f>
        <v>173989048</v>
      </c>
      <c r="K217" s="147">
        <f>K7+K79+K204</f>
        <v>145180102</v>
      </c>
      <c r="L217" s="147">
        <f>L7+L79+L204</f>
        <v>6190176</v>
      </c>
      <c r="M217" s="147">
        <f>M7+M79+M204</f>
        <v>1893300927</v>
      </c>
    </row>
    <row r="218" spans="1:13" ht="19.5" customHeight="1">
      <c r="A218" s="146"/>
      <c r="B218" s="146" t="s">
        <v>624</v>
      </c>
      <c r="C218" s="146"/>
      <c r="D218" s="146"/>
      <c r="E218" s="146"/>
      <c r="F218" s="147">
        <f>F81+F214</f>
        <v>26072264987</v>
      </c>
      <c r="G218" s="147">
        <f>G81+G214</f>
        <v>10335100230</v>
      </c>
      <c r="H218" s="147">
        <f>H81+H214</f>
        <v>15737164757</v>
      </c>
      <c r="I218" s="148">
        <f>G218/F218</f>
        <v>0.3964020860923754</v>
      </c>
      <c r="J218" s="147">
        <f>J81+J214</f>
        <v>0</v>
      </c>
      <c r="K218" s="147">
        <f>K81+K214</f>
        <v>1192883719</v>
      </c>
      <c r="L218" s="147">
        <f>L81+L214</f>
        <v>125173338</v>
      </c>
      <c r="M218" s="147">
        <f>M81+M214</f>
        <v>14419107700</v>
      </c>
    </row>
    <row r="219" spans="1:13" ht="19.5" customHeight="1">
      <c r="A219" s="143"/>
      <c r="B219" s="143" t="s">
        <v>625</v>
      </c>
      <c r="C219" s="143"/>
      <c r="D219" s="143"/>
      <c r="E219" s="143"/>
      <c r="F219" s="144">
        <f>F216+F217+F218</f>
        <v>305324642383</v>
      </c>
      <c r="G219" s="144">
        <f>G216+G217+G218</f>
        <v>254836270056</v>
      </c>
      <c r="H219" s="144">
        <f>H216+H217+H218</f>
        <v>50488372327</v>
      </c>
      <c r="I219" s="109">
        <f>G219/F219</f>
        <v>0.8346403620325304</v>
      </c>
      <c r="J219" s="144">
        <f>J216+J217+J218</f>
        <v>2079162359</v>
      </c>
      <c r="K219" s="144">
        <f>K216+K217+K218</f>
        <v>3315851115</v>
      </c>
      <c r="L219" s="144">
        <f>L216+L217+L218</f>
        <v>131363514</v>
      </c>
      <c r="M219" s="144">
        <f>M216+M217+M218</f>
        <v>44937557849</v>
      </c>
    </row>
    <row r="220" ht="19.5" customHeight="1"/>
    <row r="221" ht="19.5" customHeight="1"/>
    <row r="222" ht="19.5" customHeight="1"/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kocca</dc:creator>
  <cp:keywords/>
  <dc:description/>
  <cp:lastModifiedBy>Kocca</cp:lastModifiedBy>
  <dcterms:created xsi:type="dcterms:W3CDTF">2013-02-21T08:20:59Z</dcterms:created>
  <dcterms:modified xsi:type="dcterms:W3CDTF">2013-05-08T01:36:39Z</dcterms:modified>
  <cp:category/>
  <cp:version/>
  <cp:contentType/>
  <cp:contentStatus/>
</cp:coreProperties>
</file>